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nnections.xml" ContentType="application/vnd.openxmlformats-officedocument.spreadsheetml.connection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queryTables/queryTable3.xml" ContentType="application/vnd.openxmlformats-officedocument.spreadsheetml.queryTable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45" windowWidth="20115" windowHeight="7995" activeTab="3"/>
  </bookViews>
  <sheets>
    <sheet name="V1" sheetId="1" r:id="rId1"/>
    <sheet name="Vf3" sheetId="2" r:id="rId2"/>
    <sheet name="List3" sheetId="3" r:id="rId3"/>
    <sheet name="poměry.md" sheetId="4" r:id="rId4"/>
  </sheets>
  <definedNames>
    <definedName name="javoříčkoV_1" localSheetId="2">List3!$A$1:$C$123</definedName>
    <definedName name="javoříčkoV_1aV_f3_zuby" localSheetId="2">List3!$A$402:$C$848</definedName>
    <definedName name="javoříčkoV_f3" localSheetId="2">List3!$A$124:$C$401</definedName>
  </definedNames>
  <calcPr calcId="125725"/>
</workbook>
</file>

<file path=xl/calcChain.xml><?xml version="1.0" encoding="utf-8"?>
<calcChain xmlns="http://schemas.openxmlformats.org/spreadsheetml/2006/main">
  <c r="H23" i="4"/>
  <c r="L23"/>
  <c r="M23"/>
  <c r="N23"/>
  <c r="O23"/>
  <c r="P23"/>
  <c r="Q23"/>
  <c r="R23"/>
  <c r="S23"/>
  <c r="T23"/>
  <c r="U23"/>
  <c r="V23"/>
  <c r="W23"/>
  <c r="X23"/>
  <c r="Y23"/>
  <c r="Z23"/>
  <c r="H24"/>
  <c r="L24"/>
  <c r="M24"/>
  <c r="N24"/>
  <c r="O24"/>
  <c r="P24"/>
  <c r="Q24"/>
  <c r="R24"/>
  <c r="S24"/>
  <c r="T24"/>
  <c r="U24"/>
  <c r="V24"/>
  <c r="W24"/>
  <c r="X24"/>
  <c r="Y24"/>
  <c r="Z24"/>
  <c r="H25"/>
  <c r="L25"/>
  <c r="M25"/>
  <c r="N25"/>
  <c r="O25"/>
  <c r="P25"/>
  <c r="Q25"/>
  <c r="R25"/>
  <c r="S25"/>
  <c r="T25"/>
  <c r="U25"/>
  <c r="V25"/>
  <c r="W25"/>
  <c r="X25"/>
  <c r="Y25"/>
  <c r="Z25"/>
  <c r="H26"/>
  <c r="L26"/>
  <c r="M26"/>
  <c r="N26"/>
  <c r="O26"/>
  <c r="P26"/>
  <c r="Q26"/>
  <c r="R26"/>
  <c r="S26"/>
  <c r="T26"/>
  <c r="U26"/>
  <c r="V26"/>
  <c r="W26"/>
  <c r="X26"/>
  <c r="Y26"/>
  <c r="Z26"/>
  <c r="H27"/>
  <c r="L27"/>
  <c r="M27"/>
  <c r="N27"/>
  <c r="O27"/>
  <c r="P27"/>
  <c r="Q27"/>
  <c r="R27"/>
  <c r="S27"/>
  <c r="T27"/>
  <c r="U27"/>
  <c r="V27"/>
  <c r="W27"/>
  <c r="X27"/>
  <c r="Y27"/>
  <c r="Z27"/>
  <c r="L28"/>
  <c r="M28"/>
  <c r="N28"/>
  <c r="O28"/>
  <c r="P28"/>
  <c r="Q28"/>
  <c r="R28"/>
  <c r="T28"/>
  <c r="U28"/>
  <c r="W28"/>
  <c r="X28"/>
  <c r="Y28"/>
  <c r="Z28"/>
  <c r="M29"/>
  <c r="N29"/>
  <c r="O29"/>
  <c r="P29"/>
  <c r="Q29"/>
  <c r="R29"/>
  <c r="U29"/>
  <c r="W29"/>
  <c r="Y29"/>
  <c r="H30"/>
  <c r="L30"/>
  <c r="M30"/>
  <c r="N30"/>
  <c r="O30"/>
  <c r="P30"/>
  <c r="Q30"/>
  <c r="R30"/>
  <c r="S30"/>
  <c r="T30"/>
  <c r="U30"/>
  <c r="V30"/>
  <c r="W30"/>
  <c r="X30"/>
  <c r="Y30"/>
  <c r="Z30"/>
  <c r="L5"/>
  <c r="M5"/>
  <c r="N5"/>
  <c r="O5"/>
  <c r="P5"/>
  <c r="Q5"/>
  <c r="R5"/>
  <c r="S5"/>
  <c r="T5"/>
  <c r="U5"/>
  <c r="V5"/>
  <c r="W5"/>
  <c r="X5"/>
  <c r="Y5"/>
  <c r="Z5"/>
  <c r="L6"/>
  <c r="M6"/>
  <c r="N6"/>
  <c r="O6"/>
  <c r="P6"/>
  <c r="Q6"/>
  <c r="R6"/>
  <c r="S6"/>
  <c r="T6"/>
  <c r="U6"/>
  <c r="V6"/>
  <c r="W6"/>
  <c r="X6"/>
  <c r="Y6"/>
  <c r="Z6"/>
  <c r="M7"/>
  <c r="N7"/>
  <c r="O7"/>
  <c r="P7"/>
  <c r="Q7"/>
  <c r="R7"/>
  <c r="U7"/>
  <c r="W7"/>
  <c r="Y7"/>
  <c r="L8"/>
  <c r="M8"/>
  <c r="N8"/>
  <c r="O8"/>
  <c r="P8"/>
  <c r="Q8"/>
  <c r="R8"/>
  <c r="S8"/>
  <c r="T8"/>
  <c r="U8"/>
  <c r="V8"/>
  <c r="W8"/>
  <c r="X8"/>
  <c r="Y8"/>
  <c r="Z8"/>
  <c r="L9"/>
  <c r="M9"/>
  <c r="N9"/>
  <c r="O9"/>
  <c r="P9"/>
  <c r="Q9"/>
  <c r="R9"/>
  <c r="S9"/>
  <c r="T9"/>
  <c r="U9"/>
  <c r="V9"/>
  <c r="W9"/>
  <c r="X9"/>
  <c r="Y9"/>
  <c r="Z9"/>
  <c r="P10"/>
  <c r="Q10"/>
  <c r="P11"/>
  <c r="Q11"/>
  <c r="M12"/>
  <c r="N12"/>
  <c r="O12"/>
  <c r="P12"/>
  <c r="Q12"/>
  <c r="R12"/>
  <c r="U12"/>
  <c r="W12"/>
  <c r="Y12"/>
  <c r="Z16"/>
  <c r="Z18"/>
  <c r="Z14"/>
  <c r="Y15"/>
  <c r="Y16"/>
  <c r="Y17"/>
  <c r="Y18"/>
  <c r="Y19"/>
  <c r="Y14"/>
  <c r="X18"/>
  <c r="X22"/>
  <c r="X14"/>
  <c r="W16"/>
  <c r="W17"/>
  <c r="W18"/>
  <c r="W19"/>
  <c r="W20"/>
  <c r="W14"/>
  <c r="V18"/>
  <c r="V14"/>
  <c r="U16"/>
  <c r="U17"/>
  <c r="U18"/>
  <c r="U19"/>
  <c r="U20"/>
  <c r="U14"/>
  <c r="T18"/>
  <c r="T20"/>
  <c r="T14"/>
  <c r="S18"/>
  <c r="S14"/>
  <c r="R15"/>
  <c r="R16"/>
  <c r="R17"/>
  <c r="R18"/>
  <c r="R19"/>
  <c r="R20"/>
  <c r="R14"/>
  <c r="Q15"/>
  <c r="Q16"/>
  <c r="Q17"/>
  <c r="Q18"/>
  <c r="Q19"/>
  <c r="Q14"/>
  <c r="P15"/>
  <c r="P16"/>
  <c r="P17"/>
  <c r="P18"/>
  <c r="P19"/>
  <c r="P14"/>
  <c r="O15"/>
  <c r="O16"/>
  <c r="O17"/>
  <c r="O18"/>
  <c r="O19"/>
  <c r="O14"/>
  <c r="N15"/>
  <c r="N16"/>
  <c r="N17"/>
  <c r="N18"/>
  <c r="N19"/>
  <c r="N14"/>
  <c r="M15"/>
  <c r="M16"/>
  <c r="M17"/>
  <c r="M18"/>
  <c r="M19"/>
  <c r="M14"/>
  <c r="L16"/>
  <c r="L18"/>
  <c r="L14"/>
  <c r="H18"/>
  <c r="H14"/>
  <c r="Z3"/>
  <c r="Y3"/>
  <c r="Y2"/>
  <c r="X3"/>
  <c r="W3"/>
  <c r="W2"/>
  <c r="V4"/>
  <c r="U3"/>
  <c r="U2"/>
  <c r="T3"/>
  <c r="S3"/>
  <c r="R3"/>
  <c r="R2"/>
  <c r="Q3"/>
  <c r="Q4"/>
  <c r="Q2"/>
  <c r="P3"/>
  <c r="P4"/>
  <c r="P2"/>
  <c r="O3"/>
  <c r="O2"/>
  <c r="N3"/>
  <c r="N2"/>
  <c r="M3"/>
  <c r="M2"/>
  <c r="L3"/>
  <c r="P11" i="2"/>
  <c r="Q11"/>
  <c r="R11"/>
  <c r="S11"/>
  <c r="T11"/>
  <c r="AC11"/>
  <c r="AD11"/>
  <c r="AE11"/>
  <c r="AF11"/>
  <c r="AG11"/>
  <c r="AH11"/>
  <c r="AI11"/>
  <c r="AJ11"/>
  <c r="AK11"/>
  <c r="AL11"/>
  <c r="AM11"/>
  <c r="AN11"/>
  <c r="AO11"/>
  <c r="AP11"/>
  <c r="AQ11"/>
  <c r="AR11"/>
  <c r="AS11"/>
  <c r="AT11"/>
  <c r="AU11"/>
  <c r="AV11"/>
  <c r="AW11"/>
  <c r="AX11"/>
  <c r="P12"/>
  <c r="Q12"/>
  <c r="R12"/>
  <c r="S12"/>
  <c r="T12"/>
  <c r="AC12"/>
  <c r="AD12"/>
  <c r="AE12"/>
  <c r="AF12"/>
  <c r="AG12"/>
  <c r="AH12"/>
  <c r="AI12"/>
  <c r="AJ12"/>
  <c r="AK12"/>
  <c r="AL12"/>
  <c r="AM12"/>
  <c r="AN12"/>
  <c r="AO12"/>
  <c r="AP12"/>
  <c r="AQ12"/>
  <c r="AR12"/>
  <c r="AS12"/>
  <c r="AT12"/>
  <c r="AU12"/>
  <c r="AV12"/>
  <c r="AW12"/>
  <c r="AX12"/>
  <c r="P13"/>
  <c r="Q13"/>
  <c r="R13"/>
  <c r="S13"/>
  <c r="T13"/>
  <c r="AC13"/>
  <c r="AD13"/>
  <c r="AE13"/>
  <c r="AF13"/>
  <c r="AG13"/>
  <c r="AH13"/>
  <c r="AI13"/>
  <c r="AJ13"/>
  <c r="AK13"/>
  <c r="AL13"/>
  <c r="AM13"/>
  <c r="AN13"/>
  <c r="AO13"/>
  <c r="AP13"/>
  <c r="AQ13"/>
  <c r="AR13"/>
  <c r="AS13"/>
  <c r="AT13"/>
  <c r="AU13"/>
  <c r="AV13"/>
  <c r="AW13"/>
  <c r="AX13"/>
  <c r="P14"/>
  <c r="Q14"/>
  <c r="R14"/>
  <c r="S14"/>
  <c r="T14"/>
  <c r="AC14"/>
  <c r="AD14"/>
  <c r="AE14"/>
  <c r="AF14"/>
  <c r="AG14"/>
  <c r="AH14"/>
  <c r="AI14"/>
  <c r="AJ14"/>
  <c r="AK14"/>
  <c r="AL14"/>
  <c r="AM14"/>
  <c r="AN14"/>
  <c r="AO14"/>
  <c r="AP14"/>
  <c r="AQ14"/>
  <c r="AR14"/>
  <c r="AS14"/>
  <c r="AT14"/>
  <c r="AU14"/>
  <c r="AV14"/>
  <c r="AW14"/>
  <c r="AX14"/>
  <c r="P15"/>
  <c r="Q15"/>
  <c r="R15"/>
  <c r="S15"/>
  <c r="T15"/>
  <c r="AC15"/>
  <c r="AD15"/>
  <c r="AE15"/>
  <c r="AF15"/>
  <c r="AG15"/>
  <c r="AH15"/>
  <c r="AI15"/>
  <c r="AJ15"/>
  <c r="AK15"/>
  <c r="AL15"/>
  <c r="AM15"/>
  <c r="AN15"/>
  <c r="AO15"/>
  <c r="AP15"/>
  <c r="AQ15"/>
  <c r="AR15"/>
  <c r="AS15"/>
  <c r="AT15"/>
  <c r="AU15"/>
  <c r="AV15"/>
  <c r="AW15"/>
  <c r="AX15"/>
  <c r="P16"/>
  <c r="R16"/>
  <c r="S16"/>
  <c r="T16"/>
  <c r="AD16"/>
  <c r="AE16"/>
  <c r="AF16"/>
  <c r="AG16"/>
  <c r="AH16"/>
  <c r="AI16"/>
  <c r="AJ16"/>
  <c r="AK16"/>
  <c r="AL16"/>
  <c r="AM16"/>
  <c r="AN16"/>
  <c r="AO16"/>
  <c r="AP16"/>
  <c r="AQ16"/>
  <c r="AR16"/>
  <c r="AS16"/>
  <c r="AT16"/>
  <c r="AU16"/>
  <c r="AV16"/>
  <c r="AW16"/>
  <c r="AX16"/>
  <c r="P17"/>
  <c r="R17"/>
  <c r="S17"/>
  <c r="T17"/>
  <c r="AD17"/>
  <c r="AE17"/>
  <c r="AF17"/>
  <c r="AG17"/>
  <c r="AH17"/>
  <c r="AI17"/>
  <c r="AJ17"/>
  <c r="AK17"/>
  <c r="AL17"/>
  <c r="AM17"/>
  <c r="AN17"/>
  <c r="AO17"/>
  <c r="AP17"/>
  <c r="AQ17"/>
  <c r="AR17"/>
  <c r="AS17"/>
  <c r="AT17"/>
  <c r="P18"/>
  <c r="Q18"/>
  <c r="R18"/>
  <c r="S18"/>
  <c r="T18"/>
  <c r="AC18"/>
  <c r="AD18"/>
  <c r="AE18"/>
  <c r="AF18"/>
  <c r="AG18"/>
  <c r="AH18"/>
  <c r="AI18"/>
  <c r="AJ18"/>
  <c r="AK18"/>
  <c r="AL18"/>
  <c r="AM18"/>
  <c r="AN18"/>
  <c r="AO18"/>
  <c r="AP18"/>
  <c r="AQ18"/>
  <c r="AR18"/>
  <c r="AS18"/>
  <c r="AT18"/>
  <c r="AU18"/>
  <c r="AV18"/>
  <c r="AW18"/>
  <c r="AX18"/>
  <c r="H11"/>
  <c r="I11"/>
  <c r="J11"/>
  <c r="K11"/>
  <c r="L11"/>
  <c r="M11"/>
  <c r="N11"/>
  <c r="O11"/>
  <c r="H12"/>
  <c r="I12"/>
  <c r="J12"/>
  <c r="K12"/>
  <c r="L12"/>
  <c r="M12"/>
  <c r="N12"/>
  <c r="O12"/>
  <c r="H13"/>
  <c r="I13"/>
  <c r="J13"/>
  <c r="K13"/>
  <c r="L13"/>
  <c r="M13"/>
  <c r="N13"/>
  <c r="O13"/>
  <c r="H14"/>
  <c r="I14"/>
  <c r="J14"/>
  <c r="K14"/>
  <c r="L14"/>
  <c r="M14"/>
  <c r="N14"/>
  <c r="O14"/>
  <c r="H15"/>
  <c r="I15"/>
  <c r="J15"/>
  <c r="K15"/>
  <c r="L15"/>
  <c r="M15"/>
  <c r="N15"/>
  <c r="O15"/>
  <c r="I16"/>
  <c r="J16"/>
  <c r="K16"/>
  <c r="L16"/>
  <c r="M16"/>
  <c r="N16"/>
  <c r="O16"/>
  <c r="L17"/>
  <c r="M17"/>
  <c r="N17"/>
  <c r="H18"/>
  <c r="I18"/>
  <c r="J18"/>
  <c r="K18"/>
  <c r="L18"/>
  <c r="M18"/>
  <c r="N18"/>
  <c r="O18"/>
  <c r="S5" i="1"/>
  <c r="T5"/>
  <c r="W5"/>
  <c r="X5"/>
  <c r="Y5"/>
  <c r="Z5"/>
  <c r="AA5"/>
  <c r="AB5"/>
  <c r="AC5"/>
  <c r="AD5"/>
  <c r="AE5"/>
  <c r="AF5"/>
  <c r="AG5"/>
  <c r="AH5"/>
  <c r="AI5"/>
  <c r="AJ5"/>
  <c r="AK5"/>
  <c r="AL5"/>
  <c r="AM5"/>
  <c r="AN5"/>
  <c r="AO5"/>
  <c r="AP5"/>
  <c r="AQ5"/>
  <c r="AR5"/>
  <c r="AS5"/>
  <c r="AT5"/>
  <c r="AU5"/>
  <c r="AV5"/>
  <c r="AW5"/>
  <c r="AX5"/>
  <c r="S6"/>
  <c r="T6"/>
  <c r="W6"/>
  <c r="X6"/>
  <c r="Y6"/>
  <c r="Z6"/>
  <c r="AA6"/>
  <c r="AB6"/>
  <c r="AC6"/>
  <c r="AD6"/>
  <c r="AE6"/>
  <c r="AF6"/>
  <c r="AG6"/>
  <c r="AH6"/>
  <c r="AI6"/>
  <c r="AJ6"/>
  <c r="AK6"/>
  <c r="AL6"/>
  <c r="AM6"/>
  <c r="AN6"/>
  <c r="AO6"/>
  <c r="AP6"/>
  <c r="AQ6"/>
  <c r="AR6"/>
  <c r="AS6"/>
  <c r="AT6"/>
  <c r="AU6"/>
  <c r="AV6"/>
  <c r="AW6"/>
  <c r="AX6"/>
  <c r="S7"/>
  <c r="T7"/>
  <c r="AA7"/>
  <c r="AB7"/>
  <c r="AC7"/>
  <c r="AD7"/>
  <c r="AE7"/>
  <c r="AF7"/>
  <c r="AG7"/>
  <c r="AH7"/>
  <c r="AI7"/>
  <c r="AJ7"/>
  <c r="AK7"/>
  <c r="AL7"/>
  <c r="AM7"/>
  <c r="AN7"/>
  <c r="AO7"/>
  <c r="AP7"/>
  <c r="AS7"/>
  <c r="AT7"/>
  <c r="S8"/>
  <c r="T8"/>
  <c r="W8"/>
  <c r="X8"/>
  <c r="Y8"/>
  <c r="Z8"/>
  <c r="AA8"/>
  <c r="AB8"/>
  <c r="AC8"/>
  <c r="AD8"/>
  <c r="AE8"/>
  <c r="AF8"/>
  <c r="AG8"/>
  <c r="AH8"/>
  <c r="AI8"/>
  <c r="AJ8"/>
  <c r="AK8"/>
  <c r="AL8"/>
  <c r="AM8"/>
  <c r="AN8"/>
  <c r="AO8"/>
  <c r="AP8"/>
  <c r="AQ8"/>
  <c r="AR8"/>
  <c r="AS8"/>
  <c r="AT8"/>
  <c r="AU8"/>
  <c r="AV8"/>
  <c r="AW8"/>
  <c r="AX8"/>
  <c r="S9"/>
  <c r="T9"/>
  <c r="W9"/>
  <c r="X9"/>
  <c r="Y9"/>
  <c r="Z9"/>
  <c r="AA9"/>
  <c r="AB9"/>
  <c r="AC9"/>
  <c r="AD9"/>
  <c r="AE9"/>
  <c r="AF9"/>
  <c r="AG9"/>
  <c r="AH9"/>
  <c r="AI9"/>
  <c r="AJ9"/>
  <c r="AK9"/>
  <c r="AL9"/>
  <c r="AM9"/>
  <c r="AN9"/>
  <c r="AO9"/>
  <c r="AP9"/>
  <c r="AQ9"/>
  <c r="AR9"/>
  <c r="AS9"/>
  <c r="AT9"/>
  <c r="AU9"/>
  <c r="AV9"/>
  <c r="AW9"/>
  <c r="AX9"/>
  <c r="AD10"/>
  <c r="AE10"/>
  <c r="AF10"/>
  <c r="AG10"/>
  <c r="AH10"/>
  <c r="AI10"/>
  <c r="S12"/>
  <c r="T12"/>
  <c r="AA12"/>
  <c r="AB12"/>
  <c r="AC12"/>
  <c r="AD12"/>
  <c r="AE12"/>
  <c r="AF12"/>
  <c r="AG12"/>
  <c r="AH12"/>
  <c r="AI12"/>
  <c r="AJ12"/>
  <c r="AK12"/>
  <c r="AL12"/>
  <c r="AM12"/>
  <c r="AN12"/>
  <c r="AO12"/>
  <c r="AP12"/>
  <c r="AS12"/>
  <c r="AT12"/>
  <c r="N5"/>
  <c r="O5"/>
  <c r="P5"/>
  <c r="Q5"/>
  <c r="R5"/>
  <c r="N6"/>
  <c r="O6"/>
  <c r="P6"/>
  <c r="Q6"/>
  <c r="R6"/>
  <c r="N7"/>
  <c r="P7"/>
  <c r="R7"/>
  <c r="N8"/>
  <c r="O8"/>
  <c r="P8"/>
  <c r="Q8"/>
  <c r="R8"/>
  <c r="N9"/>
  <c r="O9"/>
  <c r="P9"/>
  <c r="Q9"/>
  <c r="R9"/>
  <c r="P10"/>
  <c r="R10"/>
  <c r="N12"/>
  <c r="P12"/>
  <c r="R12"/>
  <c r="I5"/>
  <c r="J5"/>
  <c r="K5"/>
  <c r="L5"/>
  <c r="M5"/>
  <c r="I6"/>
  <c r="J6"/>
  <c r="K6"/>
  <c r="L6"/>
  <c r="M6"/>
  <c r="L7"/>
  <c r="M7"/>
  <c r="I8"/>
  <c r="J8"/>
  <c r="K8"/>
  <c r="L8"/>
  <c r="M8"/>
  <c r="I9"/>
  <c r="J9"/>
  <c r="K9"/>
  <c r="L9"/>
  <c r="M9"/>
  <c r="L12"/>
  <c r="M12"/>
</calcChain>
</file>

<file path=xl/connections.xml><?xml version="1.0" encoding="utf-8"?>
<connections xmlns="http://schemas.openxmlformats.org/spreadsheetml/2006/main">
  <connection id="1" name="javoříčkoV-1" type="6" refreshedVersion="3" background="1" saveData="1">
    <textPr sourceFile="C:\Users\Eva\Documents\DIPLOMKA\měření\javoříčkoV-1.TXT" delimited="0" thousands=" ">
      <textFields count="3">
        <textField/>
        <textField position="12"/>
        <textField position="17"/>
      </textFields>
    </textPr>
  </connection>
  <connection id="2" name="javoříčkoV-1aV-f3-zuby" type="6" refreshedVersion="3" background="1" saveData="1">
    <textPr codePage="1257" sourceFile="C:\Users\Eva\Documents\DIPLOMKA\měření\javoříčkoV-1aV-f3-zuby.TXT" delimited="0" thousands=" ">
      <textFields count="3">
        <textField/>
        <textField position="12"/>
        <textField position="17"/>
      </textFields>
    </textPr>
  </connection>
  <connection id="3" name="javoříčkoV-f3" type="6" refreshedVersion="3" background="1" saveData="1">
    <textPr sourceFile="C:\Users\Eva\Documents\DIPLOMKA\měření\javoříčkoV-f3.TXT" delimited="0" thousands=" ">
      <textFields count="3">
        <textField/>
        <textField position="12"/>
        <textField position="17"/>
      </textFields>
    </textPr>
  </connection>
</connections>
</file>

<file path=xl/sharedStrings.xml><?xml version="1.0" encoding="utf-8"?>
<sst xmlns="http://schemas.openxmlformats.org/spreadsheetml/2006/main" count="1264" uniqueCount="186">
  <si>
    <t>popis</t>
  </si>
  <si>
    <t>Lmd</t>
  </si>
  <si>
    <t>im3</t>
  </si>
  <si>
    <t>cm3</t>
  </si>
  <si>
    <t>p4m3</t>
  </si>
  <si>
    <t>m1m3</t>
  </si>
  <si>
    <t>cp4</t>
  </si>
  <si>
    <t>p4m1</t>
  </si>
  <si>
    <t>m1m2</t>
  </si>
  <si>
    <t>m2m3</t>
  </si>
  <si>
    <t>p2p3</t>
  </si>
  <si>
    <t>symf.L</t>
  </si>
  <si>
    <t>symf.W</t>
  </si>
  <si>
    <t>Vmd(m1)</t>
  </si>
  <si>
    <t>Vmd(m2)</t>
  </si>
  <si>
    <t>CrH</t>
  </si>
  <si>
    <t>CrL</t>
  </si>
  <si>
    <t>i1L</t>
  </si>
  <si>
    <t>i1W</t>
  </si>
  <si>
    <t>i2L</t>
  </si>
  <si>
    <t>i2W</t>
  </si>
  <si>
    <t>i3L</t>
  </si>
  <si>
    <t>i3W</t>
  </si>
  <si>
    <t>cH</t>
  </si>
  <si>
    <t>cL</t>
  </si>
  <si>
    <t>cW</t>
  </si>
  <si>
    <t>p2L</t>
  </si>
  <si>
    <t>p2W</t>
  </si>
  <si>
    <t>p3L</t>
  </si>
  <si>
    <t>p3W</t>
  </si>
  <si>
    <t>p4L</t>
  </si>
  <si>
    <t>p4W1</t>
  </si>
  <si>
    <t>p4W2</t>
  </si>
  <si>
    <t>m1L</t>
  </si>
  <si>
    <t>m1tlL</t>
  </si>
  <si>
    <t>m1trW</t>
  </si>
  <si>
    <t>m1tlW</t>
  </si>
  <si>
    <t>m2L</t>
  </si>
  <si>
    <t>m2tlL</t>
  </si>
  <si>
    <t>m2trW</t>
  </si>
  <si>
    <t>m2tlW</t>
  </si>
  <si>
    <t>m3L</t>
  </si>
  <si>
    <t>m3tlL</t>
  </si>
  <si>
    <t>m3trW</t>
  </si>
  <si>
    <t>m3tlW</t>
  </si>
  <si>
    <t>I1M3</t>
  </si>
  <si>
    <t>CM3</t>
  </si>
  <si>
    <t>P4M3</t>
  </si>
  <si>
    <t>M1M3</t>
  </si>
  <si>
    <t>M2M3</t>
  </si>
  <si>
    <t>M1M2</t>
  </si>
  <si>
    <t>P4M1</t>
  </si>
  <si>
    <t>CM1</t>
  </si>
  <si>
    <t>P2P3</t>
  </si>
  <si>
    <t>CH</t>
  </si>
  <si>
    <t>CL</t>
  </si>
  <si>
    <t>CW</t>
  </si>
  <si>
    <t>P2L</t>
  </si>
  <si>
    <t>P2W</t>
  </si>
  <si>
    <t>P3L</t>
  </si>
  <si>
    <t>P3W</t>
  </si>
  <si>
    <t>P4L</t>
  </si>
  <si>
    <t>P4W1</t>
  </si>
  <si>
    <t>P4W2</t>
  </si>
  <si>
    <t>P4W3</t>
  </si>
  <si>
    <t>M1L</t>
  </si>
  <si>
    <t>M1W1</t>
  </si>
  <si>
    <t>M1W2</t>
  </si>
  <si>
    <t>M1W3</t>
  </si>
  <si>
    <t>M2L</t>
  </si>
  <si>
    <t>M2W1</t>
  </si>
  <si>
    <t>M2W2</t>
  </si>
  <si>
    <t>M2W3</t>
  </si>
  <si>
    <t>M3L</t>
  </si>
  <si>
    <t>M3W1</t>
  </si>
  <si>
    <t>M3W2</t>
  </si>
  <si>
    <t>M3W3</t>
  </si>
  <si>
    <t>md:i3-m2</t>
  </si>
  <si>
    <t>md:(c-p3)p4-m3</t>
  </si>
  <si>
    <t>md:i1-p2(p3)</t>
  </si>
  <si>
    <t>md:(i1-p3)p4-m3</t>
  </si>
  <si>
    <t>md:('c)p2-m2</t>
  </si>
  <si>
    <t>md:(i2-p3)p4-m1(m2-m3)</t>
  </si>
  <si>
    <t>md:(i1-i3)c(p2)p3-m1</t>
  </si>
  <si>
    <t>md:(i1-p2)p3-m3</t>
  </si>
  <si>
    <t>md:(i1-i3)c-m1</t>
  </si>
  <si>
    <t>md:p4-m2</t>
  </si>
  <si>
    <t>m2</t>
  </si>
  <si>
    <t>m3</t>
  </si>
  <si>
    <t>Date &amp; time:</t>
  </si>
  <si>
    <t>------------</t>
  </si>
  <si>
    <t>-----</t>
  </si>
  <si>
    <t>-----------------------</t>
  </si>
  <si>
    <t>Outline cont</t>
  </si>
  <si>
    <t>ours</t>
  </si>
  <si>
    <t>will be traced counter clockwise.</t>
  </si>
  <si>
    <t>Input file:</t>
  </si>
  <si>
    <t>C:\Us</t>
  </si>
  <si>
    <t>ers\Eva\Documents\DIPLOMKA\foto\JavoříčkoV-1\scale25x4.11..jpg</t>
  </si>
  <si>
    <t>Specimen no.</t>
  </si>
  <si>
    <t>ers\Eva\Documents\DIPLOMKA\foto\JavoříčkoV-1\JavV-1Myo1mdD.jpg</t>
  </si>
  <si>
    <t>Length = M1=</t>
  </si>
  <si>
    <t>mm</t>
  </si>
  <si>
    <t>ers\Eva\Documents\DIPLOMKA\foto\JavoříčkoV-1\JavV-1Myo1mdC25x.jpg</t>
  </si>
  <si>
    <t>ers\Eva\Documents\DIPLOMKA\foto\JavoříčkoV-1\JavV-1Myo3mdD.jpg</t>
  </si>
  <si>
    <t>ers\Eva\Documents\DIPLOMKA\foto\JavoříčkoV-1\JavV-1Myo3mdC25x.jpg</t>
  </si>
  <si>
    <t>ers\Eva\Documents\DIPLOMKA\foto\JavoříčkoV-1\scale12,5x4.11..jpg</t>
  </si>
  <si>
    <t>ers\Eva\Documents\DIPLOMKA\foto\JavoříčkoV-1\JavV-1Myo2mdA.jpg</t>
  </si>
  <si>
    <t>ers\Eva\Documents\DIPLOMKA\foto\JavoříčkoV-1\JavV-1Myo2mdC.jpg</t>
  </si>
  <si>
    <t>ers\Eva\Documents\DIPLOMKA\foto\JavoříčkoV-f3</t>
  </si>
  <si>
    <t>\scale12,5x4</t>
  </si>
  <si>
    <t>.11..</t>
  </si>
  <si>
    <t>jpg</t>
  </si>
  <si>
    <t>\JavV-f3Myo1</t>
  </si>
  <si>
    <t>mdA.j</t>
  </si>
  <si>
    <t>pg</t>
  </si>
  <si>
    <t>mdC.j</t>
  </si>
  <si>
    <t>\JavV-f3Myo5</t>
  </si>
  <si>
    <t>\scale25x4.1</t>
  </si>
  <si>
    <t>1..jp</t>
  </si>
  <si>
    <t>g</t>
  </si>
  <si>
    <t>\JavV-f3Myo2</t>
  </si>
  <si>
    <t>mdD.j</t>
  </si>
  <si>
    <t>mdC25</t>
  </si>
  <si>
    <t>x.jpg</t>
  </si>
  <si>
    <t>\JavV-f3Myo3</t>
  </si>
  <si>
    <t>\JavV-f3Myo4</t>
  </si>
  <si>
    <t>\JavV-f3Myo6</t>
  </si>
  <si>
    <t>\JavV-f3Myo7</t>
  </si>
  <si>
    <t>ers\Eva\Documents\DIPLOMKA\foto\JavoųķčkoV-1</t>
  </si>
  <si>
    <t>\JavV-1Myo1m</t>
  </si>
  <si>
    <t>dD.jp</t>
  </si>
  <si>
    <t>dB25x</t>
  </si>
  <si>
    <t>.jpg</t>
  </si>
  <si>
    <t>\JavV-1Myo2m</t>
  </si>
  <si>
    <t>\JavV-1Myo3m</t>
  </si>
  <si>
    <t>ers\Eva\Documents\DIPLOMKA\foto\JavoųķčkoV-f3</t>
  </si>
  <si>
    <t>mdB25</t>
  </si>
  <si>
    <t>mdE.j</t>
  </si>
  <si>
    <t>\JavV-f3Myo8</t>
  </si>
  <si>
    <t>m2.ok</t>
  </si>
  <si>
    <t>l.45x.jpg</t>
  </si>
  <si>
    <t>\JavV-f3Myo9</t>
  </si>
  <si>
    <t>m3.ok</t>
  </si>
  <si>
    <t>číslo</t>
  </si>
  <si>
    <t>sp.</t>
  </si>
  <si>
    <t>rod</t>
  </si>
  <si>
    <t>vrstva</t>
  </si>
  <si>
    <t>lokalita</t>
  </si>
  <si>
    <t>Javoříčko</t>
  </si>
  <si>
    <t>V/1</t>
  </si>
  <si>
    <t>Myotis</t>
  </si>
  <si>
    <t>emarginatus</t>
  </si>
  <si>
    <t>V/f3</t>
  </si>
  <si>
    <t>počet</t>
  </si>
  <si>
    <t>průměr</t>
  </si>
  <si>
    <t>směr.odchylka</t>
  </si>
  <si>
    <t>min</t>
  </si>
  <si>
    <t>max</t>
  </si>
  <si>
    <t>šikmost</t>
  </si>
  <si>
    <t>špičatost</t>
  </si>
  <si>
    <t>rozptyl</t>
  </si>
  <si>
    <t>I1L</t>
  </si>
  <si>
    <t>I1W</t>
  </si>
  <si>
    <t>I2L</t>
  </si>
  <si>
    <t>I2W</t>
  </si>
  <si>
    <t>cm3/Lmd</t>
  </si>
  <si>
    <t>cm3/im3</t>
  </si>
  <si>
    <t>CrH/Lmd</t>
  </si>
  <si>
    <t>CrH/cm3</t>
  </si>
  <si>
    <t>CrH/cp4</t>
  </si>
  <si>
    <t>cp4/m1m3</t>
  </si>
  <si>
    <t>p2+p3/cp4</t>
  </si>
  <si>
    <t>p2+p3/p4L</t>
  </si>
  <si>
    <t>cL/p4L</t>
  </si>
  <si>
    <t>p2L/p3L</t>
  </si>
  <si>
    <t>cW/cL</t>
  </si>
  <si>
    <t>p4W/p4L</t>
  </si>
  <si>
    <t>m3L/m1L</t>
  </si>
  <si>
    <t>m2L/m1L</t>
  </si>
  <si>
    <t>p4L/m1L</t>
  </si>
  <si>
    <t>symfW/symfL</t>
  </si>
  <si>
    <t>p4W/m1tlW</t>
  </si>
  <si>
    <t>m3tlW/m3trW</t>
  </si>
  <si>
    <t>cW/p4W</t>
  </si>
  <si>
    <t>cp4/cm3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</si>
</sst>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rgb="FF00CC00"/>
      <name val="Calibri"/>
      <family val="2"/>
      <charset val="238"/>
      <scheme val="minor"/>
    </font>
    <font>
      <sz val="11"/>
      <color rgb="FF00B0F0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22" fontId="0" fillId="0" borderId="0" xfId="0" applyNumberFormat="1"/>
    <xf numFmtId="0" fontId="2" fillId="0" borderId="0" xfId="0" applyFont="1"/>
    <xf numFmtId="0" fontId="3" fillId="0" borderId="0" xfId="0" applyFont="1"/>
    <xf numFmtId="0" fontId="0" fillId="0" borderId="1" xfId="0" applyBorder="1"/>
    <xf numFmtId="0" fontId="0" fillId="0" borderId="1" xfId="0" applyFill="1" applyBorder="1"/>
    <xf numFmtId="0" fontId="1" fillId="0" borderId="2" xfId="0" applyFont="1" applyBorder="1"/>
    <xf numFmtId="0" fontId="0" fillId="0" borderId="2" xfId="0" applyBorder="1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0" fillId="0" borderId="3" xfId="0" applyBorder="1"/>
    <xf numFmtId="0" fontId="0" fillId="0" borderId="4" xfId="0" applyBorder="1"/>
    <xf numFmtId="2" fontId="0" fillId="0" borderId="0" xfId="0" applyNumberFormat="1"/>
    <xf numFmtId="2" fontId="0" fillId="0" borderId="3" xfId="0" applyNumberFormat="1" applyBorder="1"/>
    <xf numFmtId="0" fontId="0" fillId="0" borderId="6" xfId="0" applyBorder="1"/>
    <xf numFmtId="0" fontId="0" fillId="0" borderId="7" xfId="0" applyBorder="1"/>
    <xf numFmtId="2" fontId="0" fillId="0" borderId="6" xfId="0" applyNumberFormat="1" applyBorder="1"/>
    <xf numFmtId="164" fontId="0" fillId="0" borderId="1" xfId="0" applyNumberFormat="1" applyBorder="1"/>
  </cellXfs>
  <cellStyles count="1">
    <cellStyle name="normální" xfId="0" builtinId="0"/>
  </cellStyles>
  <dxfs count="0"/>
  <tableStyles count="0" defaultTableStyle="TableStyleMedium9" defaultPivotStyle="PivotStyleLight16"/>
  <colors>
    <mruColors>
      <color rgb="FF00CC00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onnections" Target="connection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queryTables/queryTable1.xml><?xml version="1.0" encoding="utf-8"?>
<queryTable xmlns="http://schemas.openxmlformats.org/spreadsheetml/2006/main" name="javoříčkoV-1aV-f3-zuby" connectionId="2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name="javoříčkoV-f3" connectionId="3" autoFormatId="16" applyNumberFormats="0" applyBorderFormats="0" applyFontFormats="1" applyPatternFormats="1" applyAlignmentFormats="0" applyWidthHeightFormats="0"/>
</file>

<file path=xl/queryTables/queryTable3.xml><?xml version="1.0" encoding="utf-8"?>
<queryTable xmlns="http://schemas.openxmlformats.org/spreadsheetml/2006/main" name="javoříčkoV-1" connectionId="1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queryTable" Target="../queryTables/queryTable3.xml"/><Relationship Id="rId2" Type="http://schemas.openxmlformats.org/officeDocument/2006/relationships/queryTable" Target="../queryTables/queryTable2.xml"/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I12"/>
  <sheetViews>
    <sheetView workbookViewId="0">
      <selection activeCell="W5" sqref="W5:AX13"/>
    </sheetView>
  </sheetViews>
  <sheetFormatPr defaultRowHeight="15"/>
  <cols>
    <col min="2" max="2" width="7.85546875" customWidth="1"/>
    <col min="4" max="4" width="12.42578125" customWidth="1"/>
    <col min="5" max="5" width="6.28515625" customWidth="1"/>
    <col min="6" max="6" width="14.85546875" customWidth="1"/>
  </cols>
  <sheetData>
    <row r="1" spans="1:87">
      <c r="A1" s="1" t="s">
        <v>148</v>
      </c>
      <c r="B1" s="1" t="s">
        <v>147</v>
      </c>
      <c r="C1" s="1" t="s">
        <v>146</v>
      </c>
      <c r="D1" s="1" t="s">
        <v>145</v>
      </c>
      <c r="E1" s="1" t="s">
        <v>144</v>
      </c>
      <c r="F1" s="1" t="s">
        <v>0</v>
      </c>
      <c r="G1" s="1" t="s">
        <v>1</v>
      </c>
      <c r="H1" s="1" t="s">
        <v>2</v>
      </c>
      <c r="I1" s="1" t="s">
        <v>3</v>
      </c>
      <c r="J1" s="1" t="s">
        <v>4</v>
      </c>
      <c r="K1" s="1" t="s">
        <v>5</v>
      </c>
      <c r="L1" s="1" t="s">
        <v>6</v>
      </c>
      <c r="M1" s="1" t="s">
        <v>7</v>
      </c>
      <c r="N1" s="1" t="s">
        <v>8</v>
      </c>
      <c r="O1" s="1" t="s">
        <v>9</v>
      </c>
      <c r="P1" s="1" t="s">
        <v>10</v>
      </c>
      <c r="Q1" s="1" t="s">
        <v>11</v>
      </c>
      <c r="R1" s="1" t="s">
        <v>12</v>
      </c>
      <c r="S1" s="1" t="s">
        <v>13</v>
      </c>
      <c r="T1" s="1" t="s">
        <v>14</v>
      </c>
      <c r="U1" s="1" t="s">
        <v>15</v>
      </c>
      <c r="V1" s="1" t="s">
        <v>16</v>
      </c>
      <c r="W1" s="1" t="s">
        <v>17</v>
      </c>
      <c r="X1" s="1" t="s">
        <v>18</v>
      </c>
      <c r="Y1" s="1" t="s">
        <v>19</v>
      </c>
      <c r="Z1" s="1" t="s">
        <v>20</v>
      </c>
      <c r="AA1" s="1" t="s">
        <v>21</v>
      </c>
      <c r="AB1" s="1" t="s">
        <v>22</v>
      </c>
      <c r="AC1" s="1" t="s">
        <v>23</v>
      </c>
      <c r="AD1" s="1" t="s">
        <v>24</v>
      </c>
      <c r="AE1" s="1" t="s">
        <v>25</v>
      </c>
      <c r="AF1" s="1" t="s">
        <v>26</v>
      </c>
      <c r="AG1" s="1" t="s">
        <v>27</v>
      </c>
      <c r="AH1" s="1" t="s">
        <v>28</v>
      </c>
      <c r="AI1" s="1" t="s">
        <v>29</v>
      </c>
      <c r="AJ1" s="1" t="s">
        <v>30</v>
      </c>
      <c r="AK1" s="1" t="s">
        <v>31</v>
      </c>
      <c r="AL1" s="1" t="s">
        <v>32</v>
      </c>
      <c r="AM1" s="1" t="s">
        <v>33</v>
      </c>
      <c r="AN1" s="1" t="s">
        <v>34</v>
      </c>
      <c r="AO1" s="1" t="s">
        <v>35</v>
      </c>
      <c r="AP1" s="1" t="s">
        <v>36</v>
      </c>
      <c r="AQ1" s="1" t="s">
        <v>37</v>
      </c>
      <c r="AR1" s="1" t="s">
        <v>38</v>
      </c>
      <c r="AS1" s="1" t="s">
        <v>39</v>
      </c>
      <c r="AT1" s="1" t="s">
        <v>40</v>
      </c>
      <c r="AU1" s="1" t="s">
        <v>41</v>
      </c>
      <c r="AV1" s="1" t="s">
        <v>42</v>
      </c>
      <c r="AW1" s="1" t="s">
        <v>43</v>
      </c>
      <c r="AX1" s="1" t="s">
        <v>44</v>
      </c>
      <c r="AY1" s="1"/>
      <c r="AZ1" s="7" t="s">
        <v>45</v>
      </c>
      <c r="BA1" s="1" t="s">
        <v>46</v>
      </c>
      <c r="BB1" s="1" t="s">
        <v>47</v>
      </c>
      <c r="BC1" s="1" t="s">
        <v>48</v>
      </c>
      <c r="BD1" s="1" t="s">
        <v>49</v>
      </c>
      <c r="BE1" s="1" t="s">
        <v>50</v>
      </c>
      <c r="BF1" s="1" t="s">
        <v>51</v>
      </c>
      <c r="BG1" s="1" t="s">
        <v>52</v>
      </c>
      <c r="BH1" s="1" t="s">
        <v>53</v>
      </c>
      <c r="BI1" s="1" t="s">
        <v>162</v>
      </c>
      <c r="BJ1" s="1" t="s">
        <v>163</v>
      </c>
      <c r="BK1" s="1" t="s">
        <v>164</v>
      </c>
      <c r="BL1" s="1" t="s">
        <v>165</v>
      </c>
      <c r="BM1" s="1" t="s">
        <v>54</v>
      </c>
      <c r="BN1" s="1" t="s">
        <v>55</v>
      </c>
      <c r="BO1" s="1" t="s">
        <v>56</v>
      </c>
      <c r="BP1" s="1" t="s">
        <v>57</v>
      </c>
      <c r="BQ1" s="1" t="s">
        <v>58</v>
      </c>
      <c r="BR1" s="1" t="s">
        <v>59</v>
      </c>
      <c r="BS1" s="1" t="s">
        <v>60</v>
      </c>
      <c r="BT1" s="1" t="s">
        <v>61</v>
      </c>
      <c r="BU1" s="1" t="s">
        <v>62</v>
      </c>
      <c r="BV1" s="1" t="s">
        <v>63</v>
      </c>
      <c r="BW1" s="1" t="s">
        <v>64</v>
      </c>
      <c r="BX1" s="1" t="s">
        <v>65</v>
      </c>
      <c r="BY1" s="1" t="s">
        <v>66</v>
      </c>
      <c r="BZ1" s="1" t="s">
        <v>67</v>
      </c>
      <c r="CA1" s="1" t="s">
        <v>68</v>
      </c>
      <c r="CB1" s="1" t="s">
        <v>69</v>
      </c>
      <c r="CC1" s="1" t="s">
        <v>70</v>
      </c>
      <c r="CD1" s="1" t="s">
        <v>71</v>
      </c>
      <c r="CE1" s="1" t="s">
        <v>72</v>
      </c>
      <c r="CF1" s="1" t="s">
        <v>73</v>
      </c>
      <c r="CG1" s="1" t="s">
        <v>74</v>
      </c>
      <c r="CH1" s="1" t="s">
        <v>75</v>
      </c>
      <c r="CI1" s="1" t="s">
        <v>76</v>
      </c>
    </row>
    <row r="2" spans="1:87">
      <c r="A2" t="s">
        <v>149</v>
      </c>
      <c r="B2" t="s">
        <v>150</v>
      </c>
      <c r="C2" t="s">
        <v>151</v>
      </c>
      <c r="D2" t="s">
        <v>152</v>
      </c>
      <c r="E2">
        <v>1</v>
      </c>
      <c r="F2" t="s">
        <v>77</v>
      </c>
      <c r="L2">
        <v>3.28</v>
      </c>
      <c r="M2">
        <v>2.4700000000000002</v>
      </c>
      <c r="N2">
        <v>2.97</v>
      </c>
      <c r="P2">
        <v>1.4</v>
      </c>
      <c r="R2">
        <v>0.92</v>
      </c>
      <c r="S2">
        <v>1.66</v>
      </c>
      <c r="T2">
        <v>1.64</v>
      </c>
      <c r="AA2">
        <v>0.66</v>
      </c>
      <c r="AB2">
        <v>0.48</v>
      </c>
      <c r="AC2">
        <v>1.4</v>
      </c>
      <c r="AD2">
        <v>1.06</v>
      </c>
      <c r="AE2">
        <v>0.81</v>
      </c>
      <c r="AF2">
        <v>0.83</v>
      </c>
      <c r="AG2">
        <v>0.68</v>
      </c>
      <c r="AH2">
        <v>0.66</v>
      </c>
      <c r="AI2">
        <v>0.59</v>
      </c>
      <c r="AJ2">
        <v>1.06</v>
      </c>
      <c r="AK2">
        <v>0.68</v>
      </c>
      <c r="AL2">
        <v>0.71</v>
      </c>
      <c r="AM2">
        <v>1.57</v>
      </c>
      <c r="AN2">
        <v>0.73</v>
      </c>
      <c r="AO2">
        <v>0.85</v>
      </c>
      <c r="AP2">
        <v>0.93</v>
      </c>
      <c r="AS2">
        <v>0.94</v>
      </c>
      <c r="AT2">
        <v>0.94</v>
      </c>
      <c r="AZ2" s="8"/>
    </row>
    <row r="3" spans="1:87">
      <c r="A3" t="s">
        <v>149</v>
      </c>
      <c r="B3" t="s">
        <v>150</v>
      </c>
      <c r="C3" t="s">
        <v>151</v>
      </c>
      <c r="D3" t="s">
        <v>152</v>
      </c>
      <c r="E3">
        <v>2</v>
      </c>
      <c r="F3" t="s">
        <v>78</v>
      </c>
      <c r="I3" s="4">
        <v>7.03</v>
      </c>
      <c r="J3">
        <v>5.12</v>
      </c>
      <c r="K3">
        <v>4.28</v>
      </c>
      <c r="L3" s="4">
        <v>2.95</v>
      </c>
      <c r="M3">
        <v>2.42</v>
      </c>
      <c r="N3">
        <v>3</v>
      </c>
      <c r="O3">
        <v>2.86</v>
      </c>
      <c r="P3" s="3">
        <v>1.1200000000000001</v>
      </c>
      <c r="R3">
        <v>1.04</v>
      </c>
      <c r="S3">
        <v>1.85</v>
      </c>
      <c r="T3">
        <v>1.82</v>
      </c>
      <c r="AD3" s="3">
        <v>0.69</v>
      </c>
      <c r="AE3" s="3">
        <v>0.61</v>
      </c>
      <c r="AF3" s="3">
        <v>0.53</v>
      </c>
      <c r="AG3" s="3">
        <v>0.47</v>
      </c>
      <c r="AH3" s="3">
        <v>0.51</v>
      </c>
      <c r="AI3" s="3">
        <v>0.4</v>
      </c>
      <c r="AJ3">
        <v>0.99</v>
      </c>
      <c r="AK3">
        <v>0.56000000000000005</v>
      </c>
      <c r="AL3">
        <v>0.67</v>
      </c>
      <c r="AM3">
        <v>1.53</v>
      </c>
      <c r="AN3">
        <v>0.7</v>
      </c>
      <c r="AO3">
        <v>0.83</v>
      </c>
      <c r="AP3">
        <v>0.95</v>
      </c>
      <c r="AQ3">
        <v>1.5</v>
      </c>
      <c r="AR3">
        <v>0.68</v>
      </c>
      <c r="AS3">
        <v>0.89</v>
      </c>
      <c r="AT3">
        <v>0.95</v>
      </c>
      <c r="AU3">
        <v>1.4</v>
      </c>
      <c r="AV3">
        <v>0.6</v>
      </c>
      <c r="AW3">
        <v>0.85</v>
      </c>
      <c r="AX3">
        <v>0.72</v>
      </c>
      <c r="AZ3" s="8"/>
    </row>
    <row r="4" spans="1:87">
      <c r="A4" t="s">
        <v>149</v>
      </c>
      <c r="B4" t="s">
        <v>150</v>
      </c>
      <c r="C4" t="s">
        <v>151</v>
      </c>
      <c r="D4" t="s">
        <v>152</v>
      </c>
      <c r="E4">
        <v>3</v>
      </c>
      <c r="F4" t="s">
        <v>79</v>
      </c>
      <c r="P4" s="4">
        <v>1.3</v>
      </c>
      <c r="Q4">
        <v>2.74</v>
      </c>
      <c r="R4">
        <v>1.01</v>
      </c>
      <c r="W4">
        <v>0.34</v>
      </c>
      <c r="X4">
        <v>0.17</v>
      </c>
      <c r="Y4">
        <v>0.54</v>
      </c>
      <c r="Z4">
        <v>0.3</v>
      </c>
      <c r="AA4">
        <v>0.61</v>
      </c>
      <c r="AB4">
        <v>0.47</v>
      </c>
      <c r="AC4">
        <v>1.57</v>
      </c>
      <c r="AD4">
        <v>1.1100000000000001</v>
      </c>
      <c r="AE4">
        <v>0.9</v>
      </c>
      <c r="AF4">
        <v>0.84</v>
      </c>
      <c r="AG4">
        <v>0.7</v>
      </c>
      <c r="AH4" s="3">
        <v>0.47</v>
      </c>
      <c r="AI4" s="3">
        <v>0.47</v>
      </c>
      <c r="AZ4" s="8"/>
    </row>
    <row r="5" spans="1:87">
      <c r="F5" s="5" t="s">
        <v>154</v>
      </c>
      <c r="G5" s="5"/>
      <c r="H5" s="5"/>
      <c r="I5" s="5">
        <f t="shared" ref="I5:M5" si="0">COUNT(I2:I4)</f>
        <v>1</v>
      </c>
      <c r="J5" s="5">
        <f t="shared" si="0"/>
        <v>1</v>
      </c>
      <c r="K5" s="5">
        <f t="shared" si="0"/>
        <v>1</v>
      </c>
      <c r="L5" s="5">
        <f t="shared" si="0"/>
        <v>2</v>
      </c>
      <c r="M5" s="5">
        <f t="shared" si="0"/>
        <v>2</v>
      </c>
      <c r="N5" s="5">
        <f>COUNT(N2:N4)</f>
        <v>2</v>
      </c>
      <c r="O5" s="5">
        <f t="shared" ref="O5" si="1">COUNT(O2:O4)</f>
        <v>1</v>
      </c>
      <c r="P5" s="5">
        <f t="shared" ref="P5" si="2">COUNT(P2:P4)</f>
        <v>3</v>
      </c>
      <c r="Q5" s="5">
        <f t="shared" ref="Q5" si="3">COUNT(Q2:Q4)</f>
        <v>1</v>
      </c>
      <c r="R5" s="5">
        <f t="shared" ref="R5:S5" si="4">COUNT(R2:R4)</f>
        <v>3</v>
      </c>
      <c r="S5" s="5">
        <f t="shared" si="4"/>
        <v>2</v>
      </c>
      <c r="T5" s="5">
        <f t="shared" ref="T5" si="5">COUNT(T2:T4)</f>
        <v>2</v>
      </c>
      <c r="U5" s="5"/>
      <c r="V5" s="5"/>
      <c r="W5" s="5">
        <f t="shared" ref="W5" si="6">COUNT(W2:W4)</f>
        <v>1</v>
      </c>
      <c r="X5" s="5">
        <f t="shared" ref="X5" si="7">COUNT(X2:X4)</f>
        <v>1</v>
      </c>
      <c r="Y5" s="5">
        <f t="shared" ref="Y5:Z5" si="8">COUNT(Y2:Y4)</f>
        <v>1</v>
      </c>
      <c r="Z5" s="5">
        <f t="shared" si="8"/>
        <v>1</v>
      </c>
      <c r="AA5" s="5">
        <f t="shared" ref="AA5" si="9">COUNT(AA2:AA4)</f>
        <v>2</v>
      </c>
      <c r="AB5" s="5">
        <f t="shared" ref="AB5" si="10">COUNT(AB2:AB4)</f>
        <v>2</v>
      </c>
      <c r="AC5" s="5">
        <f t="shared" ref="AC5" si="11">COUNT(AC2:AC4)</f>
        <v>2</v>
      </c>
      <c r="AD5" s="5">
        <f t="shared" ref="AD5:AE5" si="12">COUNT(AD2:AD4)</f>
        <v>3</v>
      </c>
      <c r="AE5" s="5">
        <f t="shared" si="12"/>
        <v>3</v>
      </c>
      <c r="AF5" s="5">
        <f t="shared" ref="AF5" si="13">COUNT(AF2:AF4)</f>
        <v>3</v>
      </c>
      <c r="AG5" s="5">
        <f t="shared" ref="AG5" si="14">COUNT(AG2:AG4)</f>
        <v>3</v>
      </c>
      <c r="AH5" s="5">
        <f t="shared" ref="AH5" si="15">COUNT(AH2:AH4)</f>
        <v>3</v>
      </c>
      <c r="AI5" s="5">
        <f t="shared" ref="AI5" si="16">COUNT(AI2:AI4)</f>
        <v>3</v>
      </c>
      <c r="AJ5" s="5">
        <f t="shared" ref="AJ5" si="17">COUNT(AJ2:AJ4)</f>
        <v>2</v>
      </c>
      <c r="AK5" s="5">
        <f t="shared" ref="AK5:AL5" si="18">COUNT(AK2:AK4)</f>
        <v>2</v>
      </c>
      <c r="AL5" s="5">
        <f t="shared" si="18"/>
        <v>2</v>
      </c>
      <c r="AM5" s="5">
        <f t="shared" ref="AM5" si="19">COUNT(AM2:AM4)</f>
        <v>2</v>
      </c>
      <c r="AN5" s="5">
        <f t="shared" ref="AN5" si="20">COUNT(AN2:AN4)</f>
        <v>2</v>
      </c>
      <c r="AO5" s="5">
        <f t="shared" ref="AO5" si="21">COUNT(AO2:AO4)</f>
        <v>2</v>
      </c>
      <c r="AP5" s="5">
        <f t="shared" ref="AP5:AQ5" si="22">COUNT(AP2:AP4)</f>
        <v>2</v>
      </c>
      <c r="AQ5" s="5">
        <f t="shared" si="22"/>
        <v>1</v>
      </c>
      <c r="AR5" s="5">
        <f t="shared" ref="AR5" si="23">COUNT(AR2:AR4)</f>
        <v>1</v>
      </c>
      <c r="AS5" s="5">
        <f t="shared" ref="AS5" si="24">COUNT(AS2:AS4)</f>
        <v>2</v>
      </c>
      <c r="AT5" s="5">
        <f t="shared" ref="AT5" si="25">COUNT(AT2:AT4)</f>
        <v>2</v>
      </c>
      <c r="AU5" s="5">
        <f t="shared" ref="AU5" si="26">COUNT(AU2:AU4)</f>
        <v>1</v>
      </c>
      <c r="AV5" s="5">
        <f t="shared" ref="AV5" si="27">COUNT(AV2:AV4)</f>
        <v>1</v>
      </c>
      <c r="AW5" s="5">
        <f t="shared" ref="AW5:AX5" si="28">COUNT(AW2:AW4)</f>
        <v>1</v>
      </c>
      <c r="AX5" s="5">
        <f t="shared" si="28"/>
        <v>1</v>
      </c>
    </row>
    <row r="6" spans="1:87">
      <c r="F6" s="6" t="s">
        <v>155</v>
      </c>
      <c r="G6" s="5"/>
      <c r="H6" s="5"/>
      <c r="I6" s="5">
        <f t="shared" ref="I6:M6" si="29">AVERAGE(I2:I4)</f>
        <v>7.03</v>
      </c>
      <c r="J6" s="5">
        <f t="shared" si="29"/>
        <v>5.12</v>
      </c>
      <c r="K6" s="5">
        <f t="shared" si="29"/>
        <v>4.28</v>
      </c>
      <c r="L6" s="5">
        <f t="shared" si="29"/>
        <v>3.1150000000000002</v>
      </c>
      <c r="M6" s="5">
        <f t="shared" si="29"/>
        <v>2.4450000000000003</v>
      </c>
      <c r="N6" s="5">
        <f>AVERAGE(N2:N4)</f>
        <v>2.9850000000000003</v>
      </c>
      <c r="O6" s="5">
        <f t="shared" ref="O6:Z6" si="30">AVERAGE(O2:O4)</f>
        <v>2.86</v>
      </c>
      <c r="P6" s="5">
        <f t="shared" si="30"/>
        <v>1.2733333333333334</v>
      </c>
      <c r="Q6" s="5">
        <f t="shared" si="30"/>
        <v>2.74</v>
      </c>
      <c r="R6" s="5">
        <f t="shared" si="30"/>
        <v>0.98999999999999988</v>
      </c>
      <c r="S6" s="5">
        <f t="shared" si="30"/>
        <v>1.7549999999999999</v>
      </c>
      <c r="T6" s="5">
        <f t="shared" si="30"/>
        <v>1.73</v>
      </c>
      <c r="U6" s="5"/>
      <c r="V6" s="5"/>
      <c r="W6" s="5">
        <f t="shared" si="30"/>
        <v>0.34</v>
      </c>
      <c r="X6" s="5">
        <f t="shared" si="30"/>
        <v>0.17</v>
      </c>
      <c r="Y6" s="5">
        <f t="shared" si="30"/>
        <v>0.54</v>
      </c>
      <c r="Z6" s="5">
        <f t="shared" si="30"/>
        <v>0.3</v>
      </c>
      <c r="AA6" s="5">
        <f t="shared" ref="AA6:AX6" si="31">AVERAGE(AA2:AA4)</f>
        <v>0.63500000000000001</v>
      </c>
      <c r="AB6" s="5">
        <f t="shared" si="31"/>
        <v>0.47499999999999998</v>
      </c>
      <c r="AC6" s="5">
        <f t="shared" si="31"/>
        <v>1.4849999999999999</v>
      </c>
      <c r="AD6" s="5">
        <f t="shared" si="31"/>
        <v>0.95333333333333348</v>
      </c>
      <c r="AE6" s="5">
        <f t="shared" si="31"/>
        <v>0.77333333333333332</v>
      </c>
      <c r="AF6" s="5">
        <f t="shared" si="31"/>
        <v>0.73333333333333328</v>
      </c>
      <c r="AG6" s="5">
        <f t="shared" si="31"/>
        <v>0.61666666666666659</v>
      </c>
      <c r="AH6" s="5">
        <f t="shared" si="31"/>
        <v>0.54666666666666663</v>
      </c>
      <c r="AI6" s="5">
        <f t="shared" si="31"/>
        <v>0.48666666666666664</v>
      </c>
      <c r="AJ6" s="5">
        <f t="shared" si="31"/>
        <v>1.0249999999999999</v>
      </c>
      <c r="AK6" s="5">
        <f t="shared" si="31"/>
        <v>0.62000000000000011</v>
      </c>
      <c r="AL6" s="5">
        <f t="shared" si="31"/>
        <v>0.69</v>
      </c>
      <c r="AM6" s="5">
        <f t="shared" si="31"/>
        <v>1.55</v>
      </c>
      <c r="AN6" s="5">
        <f t="shared" si="31"/>
        <v>0.71499999999999997</v>
      </c>
      <c r="AO6" s="5">
        <f t="shared" si="31"/>
        <v>0.84</v>
      </c>
      <c r="AP6" s="5">
        <f t="shared" si="31"/>
        <v>0.94</v>
      </c>
      <c r="AQ6" s="5">
        <f t="shared" si="31"/>
        <v>1.5</v>
      </c>
      <c r="AR6" s="5">
        <f t="shared" si="31"/>
        <v>0.68</v>
      </c>
      <c r="AS6" s="5">
        <f t="shared" si="31"/>
        <v>0.91500000000000004</v>
      </c>
      <c r="AT6" s="5">
        <f t="shared" si="31"/>
        <v>0.94499999999999995</v>
      </c>
      <c r="AU6" s="5">
        <f t="shared" si="31"/>
        <v>1.4</v>
      </c>
      <c r="AV6" s="5">
        <f t="shared" si="31"/>
        <v>0.6</v>
      </c>
      <c r="AW6" s="5">
        <f t="shared" si="31"/>
        <v>0.85</v>
      </c>
      <c r="AX6" s="5">
        <f t="shared" si="31"/>
        <v>0.72</v>
      </c>
    </row>
    <row r="7" spans="1:87">
      <c r="F7" s="6" t="s">
        <v>156</v>
      </c>
      <c r="G7" s="5"/>
      <c r="H7" s="5"/>
      <c r="I7" s="5"/>
      <c r="J7" s="5"/>
      <c r="K7" s="5"/>
      <c r="L7" s="5">
        <f t="shared" ref="L7:M7" si="32">STDEVP(L2:L4)</f>
        <v>0.16499999999999343</v>
      </c>
      <c r="M7" s="5">
        <f t="shared" si="32"/>
        <v>2.5000000000000133E-2</v>
      </c>
      <c r="N7" s="5">
        <f>STDEVP(N2:N4)</f>
        <v>1.4999999999999902E-2</v>
      </c>
      <c r="O7" s="5"/>
      <c r="P7" s="5">
        <f t="shared" ref="P7:T7" si="33">STDEVP(P2:P4)</f>
        <v>0.11585431464655137</v>
      </c>
      <c r="Q7" s="5"/>
      <c r="R7" s="5">
        <f t="shared" si="33"/>
        <v>5.0990195135930366E-2</v>
      </c>
      <c r="S7" s="5">
        <f t="shared" si="33"/>
        <v>9.5000000000003831E-2</v>
      </c>
      <c r="T7" s="5">
        <f t="shared" si="33"/>
        <v>8.9999999999998748E-2</v>
      </c>
      <c r="U7" s="5"/>
      <c r="V7" s="5"/>
      <c r="W7" s="5"/>
      <c r="X7" s="5"/>
      <c r="Y7" s="5"/>
      <c r="Z7" s="5"/>
      <c r="AA7" s="5">
        <f t="shared" ref="AA7:AT7" si="34">STDEVP(AA2:AA4)</f>
        <v>2.5000000000000022E-2</v>
      </c>
      <c r="AB7" s="5">
        <f t="shared" si="34"/>
        <v>5.0000000000000044E-3</v>
      </c>
      <c r="AC7" s="5">
        <f t="shared" si="34"/>
        <v>8.5000000000002823E-2</v>
      </c>
      <c r="AD7" s="5">
        <f t="shared" si="34"/>
        <v>0.18732028424302752</v>
      </c>
      <c r="AE7" s="5">
        <f t="shared" si="34"/>
        <v>0.12119772641798567</v>
      </c>
      <c r="AF7" s="5">
        <f t="shared" si="34"/>
        <v>0.14383632673594293</v>
      </c>
      <c r="AG7" s="5">
        <f t="shared" si="34"/>
        <v>0.10402991022884843</v>
      </c>
      <c r="AH7" s="5">
        <f t="shared" si="34"/>
        <v>8.178562764256897E-2</v>
      </c>
      <c r="AI7" s="5">
        <f t="shared" si="34"/>
        <v>7.8457348639598884E-2</v>
      </c>
      <c r="AJ7" s="5">
        <f t="shared" si="34"/>
        <v>3.5000000000000454E-2</v>
      </c>
      <c r="AK7" s="5">
        <f t="shared" si="34"/>
        <v>5.999999999999947E-2</v>
      </c>
      <c r="AL7" s="5">
        <f t="shared" si="34"/>
        <v>1.9999999999999962E-2</v>
      </c>
      <c r="AM7" s="5">
        <f t="shared" si="34"/>
        <v>2.0000000000000018E-2</v>
      </c>
      <c r="AN7" s="5">
        <f t="shared" si="34"/>
        <v>1.5000000000000013E-2</v>
      </c>
      <c r="AO7" s="5">
        <f t="shared" si="34"/>
        <v>1.0000000000000009E-2</v>
      </c>
      <c r="AP7" s="5">
        <f t="shared" si="34"/>
        <v>9.9999999999999534E-3</v>
      </c>
      <c r="AQ7" s="5"/>
      <c r="AR7" s="5"/>
      <c r="AS7" s="5">
        <f t="shared" si="34"/>
        <v>2.4999999999999967E-2</v>
      </c>
      <c r="AT7" s="5">
        <f t="shared" si="34"/>
        <v>5.0000000000000044E-3</v>
      </c>
      <c r="AU7" s="5"/>
      <c r="AV7" s="5"/>
      <c r="AW7" s="5"/>
      <c r="AX7" s="5"/>
    </row>
    <row r="8" spans="1:87">
      <c r="E8" s="1"/>
      <c r="F8" s="6" t="s">
        <v>157</v>
      </c>
      <c r="G8" s="5"/>
      <c r="H8" s="5"/>
      <c r="I8" s="5">
        <f t="shared" ref="I8:M8" si="35">MIN(I2:I4)</f>
        <v>7.03</v>
      </c>
      <c r="J8" s="5">
        <f t="shared" si="35"/>
        <v>5.12</v>
      </c>
      <c r="K8" s="5">
        <f t="shared" si="35"/>
        <v>4.28</v>
      </c>
      <c r="L8" s="5">
        <f t="shared" si="35"/>
        <v>2.95</v>
      </c>
      <c r="M8" s="5">
        <f t="shared" si="35"/>
        <v>2.42</v>
      </c>
      <c r="N8" s="5">
        <f>MIN(N2:N4)</f>
        <v>2.97</v>
      </c>
      <c r="O8" s="5">
        <f t="shared" ref="O8:Z8" si="36">MIN(O2:O4)</f>
        <v>2.86</v>
      </c>
      <c r="P8" s="5">
        <f t="shared" si="36"/>
        <v>1.1200000000000001</v>
      </c>
      <c r="Q8" s="5">
        <f t="shared" si="36"/>
        <v>2.74</v>
      </c>
      <c r="R8" s="5">
        <f t="shared" si="36"/>
        <v>0.92</v>
      </c>
      <c r="S8" s="5">
        <f t="shared" si="36"/>
        <v>1.66</v>
      </c>
      <c r="T8" s="5">
        <f t="shared" si="36"/>
        <v>1.64</v>
      </c>
      <c r="U8" s="5"/>
      <c r="V8" s="5"/>
      <c r="W8" s="5">
        <f t="shared" si="36"/>
        <v>0.34</v>
      </c>
      <c r="X8" s="5">
        <f t="shared" si="36"/>
        <v>0.17</v>
      </c>
      <c r="Y8" s="5">
        <f t="shared" si="36"/>
        <v>0.54</v>
      </c>
      <c r="Z8" s="5">
        <f t="shared" si="36"/>
        <v>0.3</v>
      </c>
      <c r="AA8" s="5">
        <f t="shared" ref="AA8:AX8" si="37">MIN(AA2:AA4)</f>
        <v>0.61</v>
      </c>
      <c r="AB8" s="5">
        <f t="shared" si="37"/>
        <v>0.47</v>
      </c>
      <c r="AC8" s="5">
        <f t="shared" si="37"/>
        <v>1.4</v>
      </c>
      <c r="AD8" s="5">
        <f t="shared" si="37"/>
        <v>0.69</v>
      </c>
      <c r="AE8" s="5">
        <f t="shared" si="37"/>
        <v>0.61</v>
      </c>
      <c r="AF8" s="5">
        <f t="shared" si="37"/>
        <v>0.53</v>
      </c>
      <c r="AG8" s="5">
        <f t="shared" si="37"/>
        <v>0.47</v>
      </c>
      <c r="AH8" s="5">
        <f t="shared" si="37"/>
        <v>0.47</v>
      </c>
      <c r="AI8" s="5">
        <f t="shared" si="37"/>
        <v>0.4</v>
      </c>
      <c r="AJ8" s="5">
        <f t="shared" si="37"/>
        <v>0.99</v>
      </c>
      <c r="AK8" s="5">
        <f t="shared" si="37"/>
        <v>0.56000000000000005</v>
      </c>
      <c r="AL8" s="5">
        <f t="shared" si="37"/>
        <v>0.67</v>
      </c>
      <c r="AM8" s="5">
        <f t="shared" si="37"/>
        <v>1.53</v>
      </c>
      <c r="AN8" s="5">
        <f t="shared" si="37"/>
        <v>0.7</v>
      </c>
      <c r="AO8" s="5">
        <f t="shared" si="37"/>
        <v>0.83</v>
      </c>
      <c r="AP8" s="5">
        <f t="shared" si="37"/>
        <v>0.93</v>
      </c>
      <c r="AQ8" s="5">
        <f t="shared" si="37"/>
        <v>1.5</v>
      </c>
      <c r="AR8" s="5">
        <f t="shared" si="37"/>
        <v>0.68</v>
      </c>
      <c r="AS8" s="5">
        <f t="shared" si="37"/>
        <v>0.89</v>
      </c>
      <c r="AT8" s="5">
        <f t="shared" si="37"/>
        <v>0.94</v>
      </c>
      <c r="AU8" s="5">
        <f t="shared" si="37"/>
        <v>1.4</v>
      </c>
      <c r="AV8" s="5">
        <f t="shared" si="37"/>
        <v>0.6</v>
      </c>
      <c r="AW8" s="5">
        <f t="shared" si="37"/>
        <v>0.85</v>
      </c>
      <c r="AX8" s="5">
        <f t="shared" si="37"/>
        <v>0.72</v>
      </c>
    </row>
    <row r="9" spans="1:87">
      <c r="F9" s="6" t="s">
        <v>158</v>
      </c>
      <c r="G9" s="5"/>
      <c r="H9" s="5"/>
      <c r="I9" s="5">
        <f t="shared" ref="I9:M9" si="38">MAX(I2:I4)</f>
        <v>7.03</v>
      </c>
      <c r="J9" s="5">
        <f t="shared" si="38"/>
        <v>5.12</v>
      </c>
      <c r="K9" s="5">
        <f t="shared" si="38"/>
        <v>4.28</v>
      </c>
      <c r="L9" s="5">
        <f t="shared" si="38"/>
        <v>3.28</v>
      </c>
      <c r="M9" s="5">
        <f t="shared" si="38"/>
        <v>2.4700000000000002</v>
      </c>
      <c r="N9" s="5">
        <f>MAX(N2:N4)</f>
        <v>3</v>
      </c>
      <c r="O9" s="5">
        <f t="shared" ref="O9:Z9" si="39">MAX(O2:O4)</f>
        <v>2.86</v>
      </c>
      <c r="P9" s="5">
        <f t="shared" si="39"/>
        <v>1.4</v>
      </c>
      <c r="Q9" s="5">
        <f t="shared" si="39"/>
        <v>2.74</v>
      </c>
      <c r="R9" s="5">
        <f t="shared" si="39"/>
        <v>1.04</v>
      </c>
      <c r="S9" s="5">
        <f t="shared" si="39"/>
        <v>1.85</v>
      </c>
      <c r="T9" s="5">
        <f t="shared" si="39"/>
        <v>1.82</v>
      </c>
      <c r="U9" s="5"/>
      <c r="V9" s="5"/>
      <c r="W9" s="5">
        <f t="shared" si="39"/>
        <v>0.34</v>
      </c>
      <c r="X9" s="5">
        <f t="shared" si="39"/>
        <v>0.17</v>
      </c>
      <c r="Y9" s="5">
        <f t="shared" si="39"/>
        <v>0.54</v>
      </c>
      <c r="Z9" s="5">
        <f t="shared" si="39"/>
        <v>0.3</v>
      </c>
      <c r="AA9" s="5">
        <f t="shared" ref="AA9:AX9" si="40">MAX(AA2:AA4)</f>
        <v>0.66</v>
      </c>
      <c r="AB9" s="5">
        <f t="shared" si="40"/>
        <v>0.48</v>
      </c>
      <c r="AC9" s="5">
        <f t="shared" si="40"/>
        <v>1.57</v>
      </c>
      <c r="AD9" s="5">
        <f t="shared" si="40"/>
        <v>1.1100000000000001</v>
      </c>
      <c r="AE9" s="5">
        <f t="shared" si="40"/>
        <v>0.9</v>
      </c>
      <c r="AF9" s="5">
        <f t="shared" si="40"/>
        <v>0.84</v>
      </c>
      <c r="AG9" s="5">
        <f t="shared" si="40"/>
        <v>0.7</v>
      </c>
      <c r="AH9" s="5">
        <f t="shared" si="40"/>
        <v>0.66</v>
      </c>
      <c r="AI9" s="5">
        <f t="shared" si="40"/>
        <v>0.59</v>
      </c>
      <c r="AJ9" s="5">
        <f t="shared" si="40"/>
        <v>1.06</v>
      </c>
      <c r="AK9" s="5">
        <f t="shared" si="40"/>
        <v>0.68</v>
      </c>
      <c r="AL9" s="5">
        <f t="shared" si="40"/>
        <v>0.71</v>
      </c>
      <c r="AM9" s="5">
        <f t="shared" si="40"/>
        <v>1.57</v>
      </c>
      <c r="AN9" s="5">
        <f t="shared" si="40"/>
        <v>0.73</v>
      </c>
      <c r="AO9" s="5">
        <f t="shared" si="40"/>
        <v>0.85</v>
      </c>
      <c r="AP9" s="5">
        <f t="shared" si="40"/>
        <v>0.95</v>
      </c>
      <c r="AQ9" s="5">
        <f t="shared" si="40"/>
        <v>1.5</v>
      </c>
      <c r="AR9" s="5">
        <f t="shared" si="40"/>
        <v>0.68</v>
      </c>
      <c r="AS9" s="5">
        <f t="shared" si="40"/>
        <v>0.94</v>
      </c>
      <c r="AT9" s="5">
        <f t="shared" si="40"/>
        <v>0.95</v>
      </c>
      <c r="AU9" s="5">
        <f t="shared" si="40"/>
        <v>1.4</v>
      </c>
      <c r="AV9" s="5">
        <f t="shared" si="40"/>
        <v>0.6</v>
      </c>
      <c r="AW9" s="5">
        <f t="shared" si="40"/>
        <v>0.85</v>
      </c>
      <c r="AX9" s="5">
        <f t="shared" si="40"/>
        <v>0.72</v>
      </c>
    </row>
    <row r="10" spans="1:87">
      <c r="F10" s="6" t="s">
        <v>159</v>
      </c>
      <c r="G10" s="5"/>
      <c r="H10" s="5"/>
      <c r="I10" s="5"/>
      <c r="J10" s="5"/>
      <c r="K10" s="5"/>
      <c r="L10" s="5"/>
      <c r="M10" s="5"/>
      <c r="N10" s="5"/>
      <c r="O10" s="5"/>
      <c r="P10" s="5">
        <f t="shared" ref="P10:R10" si="41">SKEW(P2:P4)</f>
        <v>-0.8158430891370988</v>
      </c>
      <c r="Q10" s="5"/>
      <c r="R10" s="5">
        <f t="shared" si="41"/>
        <v>-1.2933427807333739</v>
      </c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>
        <f t="shared" ref="AD10:AI10" si="42">SKEW(AD2:AD4)</f>
        <v>-1.6399566349247543</v>
      </c>
      <c r="AE10" s="5">
        <f t="shared" si="42"/>
        <v>-1.043760372263965</v>
      </c>
      <c r="AF10" s="5">
        <f t="shared" si="42"/>
        <v>-1.7257739988201146</v>
      </c>
      <c r="AG10" s="5">
        <f t="shared" si="42"/>
        <v>-1.6841604950081237</v>
      </c>
      <c r="AH10" s="5">
        <f t="shared" si="42"/>
        <v>1.4265280856693279</v>
      </c>
      <c r="AI10" s="5">
        <f t="shared" si="42"/>
        <v>0.75703511424312131</v>
      </c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</row>
    <row r="11" spans="1:87">
      <c r="F11" s="6" t="s">
        <v>160</v>
      </c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</row>
    <row r="12" spans="1:87">
      <c r="F12" s="6" t="s">
        <v>161</v>
      </c>
      <c r="G12" s="5"/>
      <c r="H12" s="5"/>
      <c r="I12" s="5"/>
      <c r="J12" s="5"/>
      <c r="K12" s="5"/>
      <c r="L12" s="5">
        <f t="shared" ref="L12:M12" si="43">VARP(L2:L4)</f>
        <v>2.7224999999997834E-2</v>
      </c>
      <c r="M12" s="5">
        <f t="shared" si="43"/>
        <v>6.2500000000000663E-4</v>
      </c>
      <c r="N12" s="5">
        <f>VARP(N2:N4)</f>
        <v>2.2499999999999707E-4</v>
      </c>
      <c r="O12" s="5"/>
      <c r="P12" s="5">
        <f t="shared" ref="P12:T12" si="44">VARP(P2:P4)</f>
        <v>1.3422222222222125E-2</v>
      </c>
      <c r="Q12" s="5"/>
      <c r="R12" s="5">
        <f t="shared" si="44"/>
        <v>2.6000000000002566E-3</v>
      </c>
      <c r="S12" s="5">
        <f t="shared" si="44"/>
        <v>9.0250000000007269E-3</v>
      </c>
      <c r="T12" s="5">
        <f t="shared" si="44"/>
        <v>8.099999999999774E-3</v>
      </c>
      <c r="U12" s="5"/>
      <c r="V12" s="5"/>
      <c r="W12" s="5"/>
      <c r="X12" s="5"/>
      <c r="Y12" s="5"/>
      <c r="Z12" s="5"/>
      <c r="AA12" s="5">
        <f t="shared" ref="AA12:AT12" si="45">VARP(AA2:AA4)</f>
        <v>6.250000000000011E-4</v>
      </c>
      <c r="AB12" s="5">
        <f t="shared" si="45"/>
        <v>2.5000000000000045E-5</v>
      </c>
      <c r="AC12" s="5">
        <f t="shared" si="45"/>
        <v>7.225000000000481E-3</v>
      </c>
      <c r="AD12" s="5">
        <f t="shared" si="45"/>
        <v>3.5088888888888628E-2</v>
      </c>
      <c r="AE12" s="5">
        <f t="shared" si="45"/>
        <v>1.4688888888888899E-2</v>
      </c>
      <c r="AF12" s="5">
        <f t="shared" si="45"/>
        <v>2.068888888888893E-2</v>
      </c>
      <c r="AG12" s="5">
        <f t="shared" si="45"/>
        <v>1.0822222222222264E-2</v>
      </c>
      <c r="AH12" s="5">
        <f t="shared" si="45"/>
        <v>6.6888888888889421E-3</v>
      </c>
      <c r="AI12" s="5">
        <f t="shared" si="45"/>
        <v>6.1555555555555686E-3</v>
      </c>
      <c r="AJ12" s="5">
        <f t="shared" si="45"/>
        <v>1.2250000000000316E-3</v>
      </c>
      <c r="AK12" s="5">
        <f t="shared" si="45"/>
        <v>3.5999999999999366E-3</v>
      </c>
      <c r="AL12" s="5">
        <f t="shared" si="45"/>
        <v>3.999999999999985E-4</v>
      </c>
      <c r="AM12" s="5">
        <f t="shared" si="45"/>
        <v>4.0000000000000072E-4</v>
      </c>
      <c r="AN12" s="5">
        <f t="shared" si="45"/>
        <v>2.250000000000004E-4</v>
      </c>
      <c r="AO12" s="5">
        <f t="shared" si="45"/>
        <v>1.0000000000000018E-4</v>
      </c>
      <c r="AP12" s="5">
        <f t="shared" si="45"/>
        <v>9.999999999999907E-5</v>
      </c>
      <c r="AQ12" s="5"/>
      <c r="AR12" s="5"/>
      <c r="AS12" s="5">
        <f t="shared" si="45"/>
        <v>6.2499999999999839E-4</v>
      </c>
      <c r="AT12" s="5">
        <f t="shared" si="45"/>
        <v>2.5000000000000045E-5</v>
      </c>
      <c r="AU12" s="5"/>
      <c r="AV12" s="5"/>
      <c r="AW12" s="5"/>
      <c r="AX12" s="5"/>
    </row>
  </sheetData>
  <pageMargins left="0.7" right="0.7" top="0.78740157499999996" bottom="0.78740157499999996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I18"/>
  <sheetViews>
    <sheetView topLeftCell="AQ1" workbookViewId="0">
      <selection activeCell="W11" sqref="W11:AX18"/>
    </sheetView>
  </sheetViews>
  <sheetFormatPr defaultRowHeight="15"/>
  <cols>
    <col min="4" max="4" width="12.140625" customWidth="1"/>
    <col min="5" max="5" width="7.42578125" customWidth="1"/>
    <col min="6" max="6" width="24.28515625" customWidth="1"/>
  </cols>
  <sheetData>
    <row r="1" spans="1:87">
      <c r="A1" s="1" t="s">
        <v>148</v>
      </c>
      <c r="B1" s="1" t="s">
        <v>147</v>
      </c>
      <c r="C1" s="1" t="s">
        <v>146</v>
      </c>
      <c r="D1" s="1" t="s">
        <v>145</v>
      </c>
      <c r="E1" s="1" t="s">
        <v>144</v>
      </c>
      <c r="F1" s="1" t="s">
        <v>0</v>
      </c>
      <c r="G1" s="1" t="s">
        <v>1</v>
      </c>
      <c r="H1" s="1" t="s">
        <v>2</v>
      </c>
      <c r="I1" s="1" t="s">
        <v>3</v>
      </c>
      <c r="J1" s="1" t="s">
        <v>4</v>
      </c>
      <c r="K1" s="1" t="s">
        <v>5</v>
      </c>
      <c r="L1" s="1" t="s">
        <v>6</v>
      </c>
      <c r="M1" s="1" t="s">
        <v>7</v>
      </c>
      <c r="N1" s="1" t="s">
        <v>8</v>
      </c>
      <c r="O1" s="1" t="s">
        <v>9</v>
      </c>
      <c r="P1" s="1" t="s">
        <v>10</v>
      </c>
      <c r="Q1" s="1" t="s">
        <v>11</v>
      </c>
      <c r="R1" s="1" t="s">
        <v>12</v>
      </c>
      <c r="S1" s="1" t="s">
        <v>13</v>
      </c>
      <c r="T1" s="1" t="s">
        <v>14</v>
      </c>
      <c r="U1" s="1" t="s">
        <v>15</v>
      </c>
      <c r="V1" s="1" t="s">
        <v>16</v>
      </c>
      <c r="W1" s="1" t="s">
        <v>17</v>
      </c>
      <c r="X1" s="1" t="s">
        <v>18</v>
      </c>
      <c r="Y1" s="1" t="s">
        <v>19</v>
      </c>
      <c r="Z1" s="1" t="s">
        <v>20</v>
      </c>
      <c r="AA1" s="1" t="s">
        <v>21</v>
      </c>
      <c r="AB1" s="1" t="s">
        <v>22</v>
      </c>
      <c r="AC1" s="1" t="s">
        <v>23</v>
      </c>
      <c r="AD1" s="1" t="s">
        <v>24</v>
      </c>
      <c r="AE1" s="1" t="s">
        <v>25</v>
      </c>
      <c r="AF1" s="1" t="s">
        <v>26</v>
      </c>
      <c r="AG1" s="1" t="s">
        <v>27</v>
      </c>
      <c r="AH1" s="1" t="s">
        <v>28</v>
      </c>
      <c r="AI1" s="1" t="s">
        <v>29</v>
      </c>
      <c r="AJ1" s="1" t="s">
        <v>30</v>
      </c>
      <c r="AK1" s="1" t="s">
        <v>31</v>
      </c>
      <c r="AL1" s="1" t="s">
        <v>32</v>
      </c>
      <c r="AM1" s="1" t="s">
        <v>33</v>
      </c>
      <c r="AN1" s="1" t="s">
        <v>34</v>
      </c>
      <c r="AO1" s="1" t="s">
        <v>35</v>
      </c>
      <c r="AP1" s="1" t="s">
        <v>36</v>
      </c>
      <c r="AQ1" s="1" t="s">
        <v>37</v>
      </c>
      <c r="AR1" s="1" t="s">
        <v>38</v>
      </c>
      <c r="AS1" s="1" t="s">
        <v>39</v>
      </c>
      <c r="AT1" s="1" t="s">
        <v>40</v>
      </c>
      <c r="AU1" s="1" t="s">
        <v>41</v>
      </c>
      <c r="AV1" s="1" t="s">
        <v>42</v>
      </c>
      <c r="AW1" s="1" t="s">
        <v>43</v>
      </c>
      <c r="AX1" s="1" t="s">
        <v>44</v>
      </c>
      <c r="AY1" s="1"/>
      <c r="AZ1" s="7" t="s">
        <v>45</v>
      </c>
      <c r="BA1" s="1" t="s">
        <v>46</v>
      </c>
      <c r="BB1" s="1" t="s">
        <v>47</v>
      </c>
      <c r="BC1" s="1" t="s">
        <v>48</v>
      </c>
      <c r="BD1" s="1" t="s">
        <v>49</v>
      </c>
      <c r="BE1" s="1" t="s">
        <v>50</v>
      </c>
      <c r="BF1" s="1" t="s">
        <v>51</v>
      </c>
      <c r="BG1" s="1" t="s">
        <v>52</v>
      </c>
      <c r="BH1" s="1" t="s">
        <v>53</v>
      </c>
      <c r="BI1" s="1" t="s">
        <v>162</v>
      </c>
      <c r="BJ1" s="1" t="s">
        <v>163</v>
      </c>
      <c r="BK1" s="1" t="s">
        <v>164</v>
      </c>
      <c r="BL1" s="1" t="s">
        <v>165</v>
      </c>
      <c r="BM1" s="1" t="s">
        <v>54</v>
      </c>
      <c r="BN1" s="1" t="s">
        <v>55</v>
      </c>
      <c r="BO1" s="1" t="s">
        <v>56</v>
      </c>
      <c r="BP1" s="1" t="s">
        <v>57</v>
      </c>
      <c r="BQ1" s="1" t="s">
        <v>58</v>
      </c>
      <c r="BR1" s="1" t="s">
        <v>59</v>
      </c>
      <c r="BS1" s="1" t="s">
        <v>60</v>
      </c>
      <c r="BT1" s="1" t="s">
        <v>61</v>
      </c>
      <c r="BU1" s="1" t="s">
        <v>62</v>
      </c>
      <c r="BV1" s="1" t="s">
        <v>63</v>
      </c>
      <c r="BW1" s="1" t="s">
        <v>64</v>
      </c>
      <c r="BX1" s="1" t="s">
        <v>65</v>
      </c>
      <c r="BY1" s="1" t="s">
        <v>66</v>
      </c>
      <c r="BZ1" s="1" t="s">
        <v>67</v>
      </c>
      <c r="CA1" s="1" t="s">
        <v>68</v>
      </c>
      <c r="CB1" s="1" t="s">
        <v>69</v>
      </c>
      <c r="CC1" s="1" t="s">
        <v>70</v>
      </c>
      <c r="CD1" s="1" t="s">
        <v>71</v>
      </c>
      <c r="CE1" s="1" t="s">
        <v>72</v>
      </c>
      <c r="CF1" s="1" t="s">
        <v>73</v>
      </c>
      <c r="CG1" s="1" t="s">
        <v>74</v>
      </c>
      <c r="CH1" s="1" t="s">
        <v>75</v>
      </c>
      <c r="CI1" s="1" t="s">
        <v>76</v>
      </c>
    </row>
    <row r="2" spans="1:87">
      <c r="A2" t="s">
        <v>149</v>
      </c>
      <c r="B2" t="s">
        <v>153</v>
      </c>
      <c r="C2" t="s">
        <v>151</v>
      </c>
      <c r="D2" t="s">
        <v>152</v>
      </c>
      <c r="E2">
        <v>1</v>
      </c>
      <c r="F2" t="s">
        <v>80</v>
      </c>
      <c r="H2" s="4">
        <v>7.81</v>
      </c>
      <c r="I2" s="4">
        <v>6.84</v>
      </c>
      <c r="J2">
        <v>4.92</v>
      </c>
      <c r="K2">
        <v>4.08</v>
      </c>
      <c r="L2" s="4">
        <v>2.92</v>
      </c>
      <c r="M2">
        <v>2.27</v>
      </c>
      <c r="N2">
        <v>2.85</v>
      </c>
      <c r="O2">
        <v>2.73</v>
      </c>
      <c r="P2" s="3">
        <v>1.01</v>
      </c>
      <c r="Q2">
        <v>2.83</v>
      </c>
      <c r="R2">
        <v>0.99</v>
      </c>
      <c r="S2">
        <v>1.84</v>
      </c>
      <c r="T2">
        <v>1.79</v>
      </c>
      <c r="AD2" s="3">
        <v>0.83</v>
      </c>
      <c r="AE2" s="3">
        <v>0.49</v>
      </c>
      <c r="AF2" s="3">
        <v>0.5</v>
      </c>
      <c r="AG2" s="3">
        <v>0.42</v>
      </c>
      <c r="AH2" s="3">
        <v>0.45</v>
      </c>
      <c r="AI2" s="3">
        <v>0.37</v>
      </c>
      <c r="AJ2">
        <v>0.97</v>
      </c>
      <c r="AK2">
        <v>0.63</v>
      </c>
      <c r="AL2">
        <v>0.7</v>
      </c>
      <c r="AM2">
        <v>1.48</v>
      </c>
      <c r="AN2">
        <v>0.68</v>
      </c>
      <c r="AO2">
        <v>0.85</v>
      </c>
      <c r="AP2">
        <v>0.97</v>
      </c>
      <c r="AQ2">
        <v>1.43</v>
      </c>
      <c r="AR2">
        <v>0.62</v>
      </c>
      <c r="AS2">
        <v>0.91</v>
      </c>
      <c r="AT2">
        <v>0.99</v>
      </c>
      <c r="AU2">
        <v>1.37</v>
      </c>
      <c r="AV2">
        <v>0.6</v>
      </c>
      <c r="AW2">
        <v>0.87</v>
      </c>
      <c r="AX2">
        <v>0.75</v>
      </c>
      <c r="AZ2" s="8"/>
    </row>
    <row r="3" spans="1:87">
      <c r="A3" t="s">
        <v>149</v>
      </c>
      <c r="B3" t="s">
        <v>153</v>
      </c>
      <c r="C3" t="s">
        <v>151</v>
      </c>
      <c r="D3" t="s">
        <v>152</v>
      </c>
      <c r="E3">
        <v>2</v>
      </c>
      <c r="F3" t="s">
        <v>81</v>
      </c>
      <c r="L3" s="4">
        <v>3.07</v>
      </c>
      <c r="M3">
        <v>2.41</v>
      </c>
      <c r="N3">
        <v>2.86</v>
      </c>
      <c r="P3">
        <v>1.48</v>
      </c>
      <c r="R3">
        <v>0.92</v>
      </c>
      <c r="S3">
        <v>1.96</v>
      </c>
      <c r="T3">
        <v>1.91</v>
      </c>
      <c r="AD3" s="3">
        <v>0.73</v>
      </c>
      <c r="AE3" s="3">
        <v>0.4</v>
      </c>
      <c r="AF3">
        <v>0.78</v>
      </c>
      <c r="AG3">
        <v>0.57999999999999996</v>
      </c>
      <c r="AH3">
        <v>0.68</v>
      </c>
      <c r="AI3">
        <v>0.55000000000000004</v>
      </c>
      <c r="AJ3">
        <v>0.93</v>
      </c>
      <c r="AK3">
        <v>0.61</v>
      </c>
      <c r="AL3">
        <v>0.62</v>
      </c>
      <c r="AO3">
        <v>0.75</v>
      </c>
      <c r="AQ3">
        <v>1.44</v>
      </c>
      <c r="AR3">
        <v>0.71</v>
      </c>
      <c r="AS3">
        <v>0.76</v>
      </c>
      <c r="AT3">
        <v>0.76</v>
      </c>
      <c r="AZ3" s="8"/>
    </row>
    <row r="4" spans="1:87">
      <c r="A4" t="s">
        <v>149</v>
      </c>
      <c r="B4" t="s">
        <v>153</v>
      </c>
      <c r="C4" t="s">
        <v>151</v>
      </c>
      <c r="D4" t="s">
        <v>152</v>
      </c>
      <c r="E4">
        <v>3</v>
      </c>
      <c r="F4" t="s">
        <v>82</v>
      </c>
      <c r="I4" s="3">
        <v>5.83</v>
      </c>
      <c r="J4" s="4">
        <v>4.18</v>
      </c>
      <c r="K4" s="4">
        <v>3.56</v>
      </c>
      <c r="L4" s="4">
        <v>2.38</v>
      </c>
      <c r="M4">
        <v>1.91</v>
      </c>
      <c r="N4" s="4">
        <v>2.4300000000000002</v>
      </c>
      <c r="O4" s="3">
        <v>2.2799999999999998</v>
      </c>
      <c r="P4" s="3">
        <v>0.91</v>
      </c>
      <c r="R4">
        <v>0.76</v>
      </c>
      <c r="S4">
        <v>1.44</v>
      </c>
      <c r="T4">
        <v>1.43</v>
      </c>
      <c r="AD4" s="3">
        <v>0.49</v>
      </c>
      <c r="AE4" s="3">
        <v>0.37</v>
      </c>
      <c r="AF4" s="3">
        <v>0.42</v>
      </c>
      <c r="AG4" s="3">
        <v>0.36</v>
      </c>
      <c r="AH4" s="3">
        <v>0.44</v>
      </c>
      <c r="AI4" s="3">
        <v>0.33</v>
      </c>
      <c r="AJ4">
        <v>0.71</v>
      </c>
      <c r="AK4">
        <v>0.52</v>
      </c>
      <c r="AL4">
        <v>0.6</v>
      </c>
      <c r="AM4">
        <v>1.29</v>
      </c>
      <c r="AN4">
        <v>0.6</v>
      </c>
      <c r="AO4">
        <v>0.73</v>
      </c>
      <c r="AP4">
        <v>0.82</v>
      </c>
      <c r="AZ4" s="8"/>
    </row>
    <row r="5" spans="1:87">
      <c r="A5" t="s">
        <v>149</v>
      </c>
      <c r="B5" t="s">
        <v>153</v>
      </c>
      <c r="C5" t="s">
        <v>151</v>
      </c>
      <c r="D5" t="s">
        <v>152</v>
      </c>
      <c r="E5">
        <v>4</v>
      </c>
      <c r="F5" t="s">
        <v>83</v>
      </c>
      <c r="L5">
        <v>2.7</v>
      </c>
      <c r="M5">
        <v>2.15</v>
      </c>
      <c r="P5" s="4">
        <v>1.04</v>
      </c>
      <c r="AC5">
        <v>1.1200000000000001</v>
      </c>
      <c r="AD5">
        <v>0.91</v>
      </c>
      <c r="AE5">
        <v>0.75</v>
      </c>
      <c r="AF5" s="3">
        <v>0.39</v>
      </c>
      <c r="AG5" s="3">
        <v>0.34</v>
      </c>
      <c r="AH5">
        <v>0.56999999999999995</v>
      </c>
      <c r="AI5">
        <v>0.59</v>
      </c>
      <c r="AJ5">
        <v>0.92</v>
      </c>
      <c r="AK5">
        <v>0.62</v>
      </c>
      <c r="AL5">
        <v>0.65</v>
      </c>
      <c r="AM5">
        <v>1.39</v>
      </c>
      <c r="AN5">
        <v>0.63</v>
      </c>
      <c r="AO5">
        <v>0.83</v>
      </c>
      <c r="AP5">
        <v>0.89</v>
      </c>
      <c r="AZ5" s="8"/>
    </row>
    <row r="6" spans="1:87">
      <c r="A6" t="s">
        <v>149</v>
      </c>
      <c r="B6" t="s">
        <v>153</v>
      </c>
      <c r="C6" t="s">
        <v>151</v>
      </c>
      <c r="D6" t="s">
        <v>152</v>
      </c>
      <c r="E6">
        <v>5</v>
      </c>
      <c r="F6" t="s">
        <v>84</v>
      </c>
      <c r="H6" s="4">
        <v>8.2100000000000009</v>
      </c>
      <c r="I6" s="4">
        <v>7.07</v>
      </c>
      <c r="J6">
        <v>5.2</v>
      </c>
      <c r="K6">
        <v>4.4000000000000004</v>
      </c>
      <c r="L6" s="4">
        <v>2.83</v>
      </c>
      <c r="M6">
        <v>2.3199999999999998</v>
      </c>
      <c r="N6">
        <v>3</v>
      </c>
      <c r="O6">
        <v>2.94</v>
      </c>
      <c r="P6" s="4">
        <v>1.07</v>
      </c>
      <c r="Q6">
        <v>2.81</v>
      </c>
      <c r="R6">
        <v>1.1100000000000001</v>
      </c>
      <c r="S6">
        <v>1.95</v>
      </c>
      <c r="T6">
        <v>1.95</v>
      </c>
      <c r="AD6" s="3">
        <v>0.74</v>
      </c>
      <c r="AE6" s="3">
        <v>0.53</v>
      </c>
      <c r="AF6" s="3">
        <v>0.54</v>
      </c>
      <c r="AG6" s="3">
        <v>0.46</v>
      </c>
      <c r="AH6">
        <v>0.62</v>
      </c>
      <c r="AI6">
        <v>0.63</v>
      </c>
      <c r="AJ6">
        <v>0.91</v>
      </c>
      <c r="AK6">
        <v>0.75</v>
      </c>
      <c r="AL6">
        <v>0.81</v>
      </c>
      <c r="AM6">
        <v>1.52</v>
      </c>
      <c r="AN6">
        <v>0.68</v>
      </c>
      <c r="AO6">
        <v>1.03</v>
      </c>
      <c r="AP6">
        <v>1.1100000000000001</v>
      </c>
      <c r="AQ6">
        <v>1.58</v>
      </c>
      <c r="AR6">
        <v>0.74</v>
      </c>
      <c r="AS6">
        <v>1.04</v>
      </c>
      <c r="AT6">
        <v>1.1200000000000001</v>
      </c>
      <c r="AU6">
        <v>1.44</v>
      </c>
      <c r="AV6">
        <v>0.63</v>
      </c>
      <c r="AW6">
        <v>0.97</v>
      </c>
      <c r="AX6">
        <v>0.79</v>
      </c>
      <c r="AZ6" s="8"/>
    </row>
    <row r="7" spans="1:87">
      <c r="A7" t="s">
        <v>149</v>
      </c>
      <c r="B7" t="s">
        <v>153</v>
      </c>
      <c r="C7" t="s">
        <v>151</v>
      </c>
      <c r="D7" t="s">
        <v>152</v>
      </c>
      <c r="E7">
        <v>6</v>
      </c>
      <c r="F7" t="s">
        <v>85</v>
      </c>
      <c r="L7">
        <v>3.17</v>
      </c>
      <c r="M7">
        <v>2.42</v>
      </c>
      <c r="P7">
        <v>1.46</v>
      </c>
      <c r="S7">
        <v>1.82</v>
      </c>
      <c r="AC7">
        <v>1.57</v>
      </c>
      <c r="AD7">
        <v>0.93</v>
      </c>
      <c r="AE7">
        <v>0.88</v>
      </c>
      <c r="AF7">
        <v>0.83</v>
      </c>
      <c r="AG7">
        <v>0.72</v>
      </c>
      <c r="AH7">
        <v>0.68</v>
      </c>
      <c r="AI7">
        <v>0.63</v>
      </c>
      <c r="AJ7">
        <v>0.96</v>
      </c>
      <c r="AK7">
        <v>0.69</v>
      </c>
      <c r="AL7">
        <v>0.74</v>
      </c>
      <c r="AM7">
        <v>1.51</v>
      </c>
      <c r="AN7">
        <v>0.7</v>
      </c>
      <c r="AO7">
        <v>0.89</v>
      </c>
      <c r="AP7">
        <v>0.95</v>
      </c>
      <c r="AZ7" s="8"/>
    </row>
    <row r="8" spans="1:87">
      <c r="A8" t="s">
        <v>149</v>
      </c>
      <c r="B8" t="s">
        <v>153</v>
      </c>
      <c r="C8" t="s">
        <v>151</v>
      </c>
      <c r="D8" t="s">
        <v>152</v>
      </c>
      <c r="E8">
        <v>7</v>
      </c>
      <c r="F8" t="s">
        <v>86</v>
      </c>
      <c r="M8">
        <v>2.35</v>
      </c>
      <c r="N8">
        <v>2.88</v>
      </c>
      <c r="S8">
        <v>1.8</v>
      </c>
      <c r="AH8" s="3">
        <v>0.44</v>
      </c>
      <c r="AI8" s="3">
        <v>0.44</v>
      </c>
      <c r="AJ8">
        <v>0.96</v>
      </c>
      <c r="AK8">
        <v>0.57999999999999996</v>
      </c>
      <c r="AL8">
        <v>0.68</v>
      </c>
      <c r="AM8">
        <v>1.5</v>
      </c>
      <c r="AN8">
        <v>0.71</v>
      </c>
      <c r="AO8">
        <v>0.86</v>
      </c>
      <c r="AP8">
        <v>0.91</v>
      </c>
      <c r="AQ8">
        <v>1.47</v>
      </c>
      <c r="AR8">
        <v>0.72</v>
      </c>
      <c r="AS8">
        <v>0.93</v>
      </c>
      <c r="AT8">
        <v>0.9</v>
      </c>
      <c r="AZ8" s="8"/>
    </row>
    <row r="9" spans="1:87">
      <c r="A9" t="s">
        <v>149</v>
      </c>
      <c r="B9" t="s">
        <v>153</v>
      </c>
      <c r="C9" t="s">
        <v>151</v>
      </c>
      <c r="D9" t="s">
        <v>152</v>
      </c>
      <c r="E9">
        <v>8</v>
      </c>
      <c r="F9" t="s">
        <v>87</v>
      </c>
      <c r="AQ9">
        <v>2.35</v>
      </c>
      <c r="AR9">
        <v>1.1499999999999999</v>
      </c>
      <c r="AS9">
        <v>1.38</v>
      </c>
      <c r="AT9">
        <v>1.44</v>
      </c>
      <c r="AZ9" s="8"/>
    </row>
    <row r="10" spans="1:87">
      <c r="A10" t="s">
        <v>149</v>
      </c>
      <c r="B10" t="s">
        <v>153</v>
      </c>
      <c r="C10" t="s">
        <v>151</v>
      </c>
      <c r="D10" t="s">
        <v>152</v>
      </c>
      <c r="E10">
        <v>9</v>
      </c>
      <c r="F10" t="s">
        <v>88</v>
      </c>
      <c r="AU10">
        <v>2.13</v>
      </c>
      <c r="AV10">
        <v>1.05</v>
      </c>
      <c r="AW10">
        <v>1.36</v>
      </c>
      <c r="AX10">
        <v>1.1399999999999999</v>
      </c>
      <c r="AZ10" s="8"/>
    </row>
    <row r="11" spans="1:87">
      <c r="F11" s="5" t="s">
        <v>154</v>
      </c>
      <c r="G11" s="5"/>
      <c r="H11" s="5">
        <f t="shared" ref="H11:P11" si="0">COUNT(H2:H10)</f>
        <v>2</v>
      </c>
      <c r="I11" s="5">
        <f t="shared" si="0"/>
        <v>3</v>
      </c>
      <c r="J11" s="5">
        <f t="shared" si="0"/>
        <v>3</v>
      </c>
      <c r="K11" s="5">
        <f t="shared" si="0"/>
        <v>3</v>
      </c>
      <c r="L11" s="5">
        <f t="shared" si="0"/>
        <v>6</v>
      </c>
      <c r="M11" s="5">
        <f t="shared" si="0"/>
        <v>7</v>
      </c>
      <c r="N11" s="5">
        <f t="shared" si="0"/>
        <v>5</v>
      </c>
      <c r="O11" s="5">
        <f t="shared" si="0"/>
        <v>3</v>
      </c>
      <c r="P11" s="5">
        <f t="shared" si="0"/>
        <v>6</v>
      </c>
      <c r="Q11" s="5">
        <f t="shared" ref="Q11" si="1">COUNT(Q2:Q10)</f>
        <v>2</v>
      </c>
      <c r="R11" s="5">
        <f t="shared" ref="R11" si="2">COUNT(R2:R10)</f>
        <v>4</v>
      </c>
      <c r="S11" s="5">
        <f t="shared" ref="S11" si="3">COUNT(S2:S10)</f>
        <v>6</v>
      </c>
      <c r="T11" s="5">
        <f t="shared" ref="T11" si="4">COUNT(T2:T10)</f>
        <v>4</v>
      </c>
      <c r="U11" s="5"/>
      <c r="V11" s="5"/>
      <c r="W11" s="5"/>
      <c r="X11" s="5"/>
      <c r="Y11" s="5"/>
      <c r="Z11" s="5"/>
      <c r="AA11" s="5"/>
      <c r="AB11" s="5"/>
      <c r="AC11" s="5">
        <f t="shared" ref="AC11" si="5">COUNT(AC2:AC10)</f>
        <v>2</v>
      </c>
      <c r="AD11" s="5">
        <f t="shared" ref="AD11" si="6">COUNT(AD2:AD10)</f>
        <v>6</v>
      </c>
      <c r="AE11" s="5">
        <f t="shared" ref="AE11" si="7">COUNT(AE2:AE10)</f>
        <v>6</v>
      </c>
      <c r="AF11" s="5">
        <f t="shared" ref="AF11" si="8">COUNT(AF2:AF10)</f>
        <v>6</v>
      </c>
      <c r="AG11" s="5">
        <f t="shared" ref="AG11:AH11" si="9">COUNT(AG2:AG10)</f>
        <v>6</v>
      </c>
      <c r="AH11" s="5">
        <f t="shared" si="9"/>
        <v>7</v>
      </c>
      <c r="AI11" s="5">
        <f t="shared" ref="AI11" si="10">COUNT(AI2:AI10)</f>
        <v>7</v>
      </c>
      <c r="AJ11" s="5">
        <f t="shared" ref="AJ11" si="11">COUNT(AJ2:AJ10)</f>
        <v>7</v>
      </c>
      <c r="AK11" s="5">
        <f t="shared" ref="AK11" si="12">COUNT(AK2:AK10)</f>
        <v>7</v>
      </c>
      <c r="AL11" s="5">
        <f t="shared" ref="AL11" si="13">COUNT(AL2:AL10)</f>
        <v>7</v>
      </c>
      <c r="AM11" s="5">
        <f t="shared" ref="AM11" si="14">COUNT(AM2:AM10)</f>
        <v>6</v>
      </c>
      <c r="AN11" s="5">
        <f t="shared" ref="AN11" si="15">COUNT(AN2:AN10)</f>
        <v>6</v>
      </c>
      <c r="AO11" s="5">
        <f t="shared" ref="AO11" si="16">COUNT(AO2:AO10)</f>
        <v>7</v>
      </c>
      <c r="AP11" s="5">
        <f t="shared" ref="AP11:AQ11" si="17">COUNT(AP2:AP10)</f>
        <v>6</v>
      </c>
      <c r="AQ11" s="5">
        <f t="shared" si="17"/>
        <v>5</v>
      </c>
      <c r="AR11" s="5">
        <f t="shared" ref="AR11" si="18">COUNT(AR2:AR10)</f>
        <v>5</v>
      </c>
      <c r="AS11" s="5">
        <f t="shared" ref="AS11" si="19">COUNT(AS2:AS10)</f>
        <v>5</v>
      </c>
      <c r="AT11" s="5">
        <f t="shared" ref="AT11" si="20">COUNT(AT2:AT10)</f>
        <v>5</v>
      </c>
      <c r="AU11" s="5">
        <f t="shared" ref="AU11" si="21">COUNT(AU2:AU10)</f>
        <v>3</v>
      </c>
      <c r="AV11" s="5">
        <f t="shared" ref="AV11" si="22">COUNT(AV2:AV10)</f>
        <v>3</v>
      </c>
      <c r="AW11" s="5">
        <f t="shared" ref="AW11" si="23">COUNT(AW2:AW10)</f>
        <v>3</v>
      </c>
      <c r="AX11" s="5">
        <f t="shared" ref="AX11" si="24">COUNT(AX2:AX10)</f>
        <v>3</v>
      </c>
    </row>
    <row r="12" spans="1:87">
      <c r="F12" s="6" t="s">
        <v>155</v>
      </c>
      <c r="G12" s="5"/>
      <c r="H12" s="5">
        <f t="shared" ref="H12:P12" si="25">AVERAGE(H2:H10)</f>
        <v>8.01</v>
      </c>
      <c r="I12" s="5">
        <f t="shared" si="25"/>
        <v>6.580000000000001</v>
      </c>
      <c r="J12" s="5">
        <f t="shared" si="25"/>
        <v>4.7666666666666666</v>
      </c>
      <c r="K12" s="5">
        <f t="shared" si="25"/>
        <v>4.0133333333333336</v>
      </c>
      <c r="L12" s="5">
        <f t="shared" si="25"/>
        <v>2.8450000000000002</v>
      </c>
      <c r="M12" s="5">
        <f t="shared" si="25"/>
        <v>2.2614285714285716</v>
      </c>
      <c r="N12" s="5">
        <f t="shared" si="25"/>
        <v>2.8039999999999998</v>
      </c>
      <c r="O12" s="5">
        <f t="shared" si="25"/>
        <v>2.65</v>
      </c>
      <c r="P12" s="5">
        <f t="shared" si="25"/>
        <v>1.1616666666666668</v>
      </c>
      <c r="Q12" s="5">
        <f t="shared" ref="Q12:AX12" si="26">AVERAGE(Q2:Q10)</f>
        <v>2.8200000000000003</v>
      </c>
      <c r="R12" s="5">
        <f t="shared" si="26"/>
        <v>0.94500000000000006</v>
      </c>
      <c r="S12" s="5">
        <f t="shared" si="26"/>
        <v>1.8016666666666667</v>
      </c>
      <c r="T12" s="5">
        <f t="shared" si="26"/>
        <v>1.77</v>
      </c>
      <c r="U12" s="5"/>
      <c r="V12" s="5"/>
      <c r="W12" s="5"/>
      <c r="X12" s="5"/>
      <c r="Y12" s="5"/>
      <c r="Z12" s="5"/>
      <c r="AA12" s="5"/>
      <c r="AB12" s="5"/>
      <c r="AC12" s="5">
        <f t="shared" si="26"/>
        <v>1.3450000000000002</v>
      </c>
      <c r="AD12" s="5">
        <f t="shared" si="26"/>
        <v>0.77166666666666661</v>
      </c>
      <c r="AE12" s="5">
        <f t="shared" si="26"/>
        <v>0.56999999999999995</v>
      </c>
      <c r="AF12" s="5">
        <f t="shared" si="26"/>
        <v>0.57666666666666666</v>
      </c>
      <c r="AG12" s="5">
        <f t="shared" si="26"/>
        <v>0.48</v>
      </c>
      <c r="AH12" s="5">
        <f t="shared" si="26"/>
        <v>0.55428571428571438</v>
      </c>
      <c r="AI12" s="5">
        <f t="shared" si="26"/>
        <v>0.50571428571428567</v>
      </c>
      <c r="AJ12" s="5">
        <f t="shared" si="26"/>
        <v>0.90857142857142847</v>
      </c>
      <c r="AK12" s="5">
        <f t="shared" si="26"/>
        <v>0.62857142857142845</v>
      </c>
      <c r="AL12" s="5">
        <f t="shared" si="26"/>
        <v>0.68571428571428572</v>
      </c>
      <c r="AM12" s="5">
        <f t="shared" si="26"/>
        <v>1.4483333333333333</v>
      </c>
      <c r="AN12" s="5">
        <f t="shared" si="26"/>
        <v>0.66666666666666663</v>
      </c>
      <c r="AO12" s="5">
        <f t="shared" si="26"/>
        <v>0.84857142857142864</v>
      </c>
      <c r="AP12" s="5">
        <f t="shared" si="26"/>
        <v>0.94166666666666676</v>
      </c>
      <c r="AQ12" s="5">
        <f t="shared" si="26"/>
        <v>1.6539999999999999</v>
      </c>
      <c r="AR12" s="5">
        <f t="shared" si="26"/>
        <v>0.78800000000000003</v>
      </c>
      <c r="AS12" s="5">
        <f t="shared" si="26"/>
        <v>1.004</v>
      </c>
      <c r="AT12" s="5">
        <f t="shared" si="26"/>
        <v>1.042</v>
      </c>
      <c r="AU12" s="5">
        <f t="shared" si="26"/>
        <v>1.6466666666666665</v>
      </c>
      <c r="AV12" s="5">
        <f t="shared" si="26"/>
        <v>0.76000000000000012</v>
      </c>
      <c r="AW12" s="5">
        <f t="shared" si="26"/>
        <v>1.0666666666666667</v>
      </c>
      <c r="AX12" s="5">
        <f t="shared" si="26"/>
        <v>0.8933333333333332</v>
      </c>
    </row>
    <row r="13" spans="1:87">
      <c r="F13" s="6" t="s">
        <v>156</v>
      </c>
      <c r="G13" s="5"/>
      <c r="H13" s="5">
        <f t="shared" ref="H13:P13" si="27">STDEVP(H2:H10)</f>
        <v>0.20000000000001564</v>
      </c>
      <c r="I13" s="5">
        <f t="shared" si="27"/>
        <v>0.5385783756025222</v>
      </c>
      <c r="J13" s="5">
        <f t="shared" si="27"/>
        <v>0.43029705501613263</v>
      </c>
      <c r="K13" s="5">
        <f t="shared" si="27"/>
        <v>0.34615346628658922</v>
      </c>
      <c r="L13" s="5">
        <f t="shared" si="27"/>
        <v>0.25798901785411615</v>
      </c>
      <c r="M13" s="5">
        <f t="shared" si="27"/>
        <v>0.16668435280310026</v>
      </c>
      <c r="N13" s="5">
        <f t="shared" si="27"/>
        <v>0.19458674158328648</v>
      </c>
      <c r="O13" s="5">
        <f t="shared" si="27"/>
        <v>0.27531799795872586</v>
      </c>
      <c r="P13" s="5">
        <f t="shared" si="27"/>
        <v>0.22356331442245891</v>
      </c>
      <c r="Q13" s="5">
        <f t="shared" ref="Q13:AX13" si="28">STDEVP(Q2:Q10)</f>
        <v>1.0000000000000009E-2</v>
      </c>
      <c r="R13" s="5">
        <f t="shared" si="28"/>
        <v>0.12658988901172188</v>
      </c>
      <c r="S13" s="5">
        <f t="shared" si="28"/>
        <v>0.17305265736827735</v>
      </c>
      <c r="T13" s="5">
        <f t="shared" si="28"/>
        <v>0.20493901531919151</v>
      </c>
      <c r="U13" s="5"/>
      <c r="V13" s="5"/>
      <c r="W13" s="5"/>
      <c r="X13" s="5"/>
      <c r="Y13" s="5"/>
      <c r="Z13" s="5"/>
      <c r="AA13" s="5"/>
      <c r="AB13" s="5"/>
      <c r="AC13" s="5">
        <f t="shared" si="28"/>
        <v>0.22499999999999934</v>
      </c>
      <c r="AD13" s="5">
        <f t="shared" si="28"/>
        <v>0.14701662793333597</v>
      </c>
      <c r="AE13" s="5">
        <f t="shared" si="28"/>
        <v>0.18502252115170559</v>
      </c>
      <c r="AF13" s="5">
        <f t="shared" si="28"/>
        <v>0.16937794687883334</v>
      </c>
      <c r="AG13" s="5">
        <f t="shared" si="28"/>
        <v>0.13266499161421613</v>
      </c>
      <c r="AH13" s="5">
        <f t="shared" si="28"/>
        <v>0.10224021334333061</v>
      </c>
      <c r="AI13" s="5">
        <f t="shared" si="28"/>
        <v>0.11561724325884756</v>
      </c>
      <c r="AJ13" s="5">
        <f t="shared" si="28"/>
        <v>8.3739147941445949E-2</v>
      </c>
      <c r="AK13" s="5">
        <f t="shared" si="28"/>
        <v>6.8749768088663218E-2</v>
      </c>
      <c r="AL13" s="5">
        <f t="shared" si="28"/>
        <v>6.7158052991675737E-2</v>
      </c>
      <c r="AM13" s="5">
        <f t="shared" si="28"/>
        <v>8.2747943915375641E-2</v>
      </c>
      <c r="AN13" s="5">
        <f t="shared" si="28"/>
        <v>3.9015666369065484E-2</v>
      </c>
      <c r="AO13" s="5">
        <f t="shared" si="28"/>
        <v>9.171829096728204E-2</v>
      </c>
      <c r="AP13" s="5">
        <f t="shared" si="28"/>
        <v>8.9147194135442379E-2</v>
      </c>
      <c r="AQ13" s="5">
        <f t="shared" si="28"/>
        <v>0.35205681359689689</v>
      </c>
      <c r="AR13" s="5">
        <f t="shared" si="28"/>
        <v>0.18562327440275389</v>
      </c>
      <c r="AS13" s="5">
        <f t="shared" si="28"/>
        <v>0.2080961316315133</v>
      </c>
      <c r="AT13" s="5">
        <f t="shared" si="28"/>
        <v>0.23103246525109891</v>
      </c>
      <c r="AU13" s="5">
        <f t="shared" si="28"/>
        <v>0.34296096311711988</v>
      </c>
      <c r="AV13" s="5">
        <f t="shared" si="28"/>
        <v>0.205426385841741</v>
      </c>
      <c r="AW13" s="5">
        <f t="shared" si="28"/>
        <v>0.21139746660943917</v>
      </c>
      <c r="AX13" s="5">
        <f t="shared" si="28"/>
        <v>0.17518244457961279</v>
      </c>
    </row>
    <row r="14" spans="1:87">
      <c r="F14" s="6" t="s">
        <v>157</v>
      </c>
      <c r="G14" s="5"/>
      <c r="H14" s="5">
        <f t="shared" ref="H14:P14" si="29">MIN(H2:H10)</f>
        <v>7.81</v>
      </c>
      <c r="I14" s="5">
        <f t="shared" si="29"/>
        <v>5.83</v>
      </c>
      <c r="J14" s="5">
        <f t="shared" si="29"/>
        <v>4.18</v>
      </c>
      <c r="K14" s="5">
        <f t="shared" si="29"/>
        <v>3.56</v>
      </c>
      <c r="L14" s="5">
        <f t="shared" si="29"/>
        <v>2.38</v>
      </c>
      <c r="M14" s="5">
        <f t="shared" si="29"/>
        <v>1.91</v>
      </c>
      <c r="N14" s="5">
        <f t="shared" si="29"/>
        <v>2.4300000000000002</v>
      </c>
      <c r="O14" s="5">
        <f t="shared" si="29"/>
        <v>2.2799999999999998</v>
      </c>
      <c r="P14" s="5">
        <f t="shared" si="29"/>
        <v>0.91</v>
      </c>
      <c r="Q14" s="5">
        <f t="shared" ref="Q14:AX14" si="30">MIN(Q2:Q10)</f>
        <v>2.81</v>
      </c>
      <c r="R14" s="5">
        <f t="shared" si="30"/>
        <v>0.76</v>
      </c>
      <c r="S14" s="5">
        <f t="shared" si="30"/>
        <v>1.44</v>
      </c>
      <c r="T14" s="5">
        <f t="shared" si="30"/>
        <v>1.43</v>
      </c>
      <c r="U14" s="5"/>
      <c r="V14" s="5"/>
      <c r="W14" s="5"/>
      <c r="X14" s="5"/>
      <c r="Y14" s="5"/>
      <c r="Z14" s="5"/>
      <c r="AA14" s="5"/>
      <c r="AB14" s="5"/>
      <c r="AC14" s="5">
        <f t="shared" si="30"/>
        <v>1.1200000000000001</v>
      </c>
      <c r="AD14" s="5">
        <f t="shared" si="30"/>
        <v>0.49</v>
      </c>
      <c r="AE14" s="5">
        <f t="shared" si="30"/>
        <v>0.37</v>
      </c>
      <c r="AF14" s="5">
        <f t="shared" si="30"/>
        <v>0.39</v>
      </c>
      <c r="AG14" s="5">
        <f t="shared" si="30"/>
        <v>0.34</v>
      </c>
      <c r="AH14" s="5">
        <f t="shared" si="30"/>
        <v>0.44</v>
      </c>
      <c r="AI14" s="5">
        <f t="shared" si="30"/>
        <v>0.33</v>
      </c>
      <c r="AJ14" s="5">
        <f t="shared" si="30"/>
        <v>0.71</v>
      </c>
      <c r="AK14" s="5">
        <f t="shared" si="30"/>
        <v>0.52</v>
      </c>
      <c r="AL14" s="5">
        <f t="shared" si="30"/>
        <v>0.6</v>
      </c>
      <c r="AM14" s="5">
        <f t="shared" si="30"/>
        <v>1.29</v>
      </c>
      <c r="AN14" s="5">
        <f t="shared" si="30"/>
        <v>0.6</v>
      </c>
      <c r="AO14" s="5">
        <f t="shared" si="30"/>
        <v>0.73</v>
      </c>
      <c r="AP14" s="5">
        <f t="shared" si="30"/>
        <v>0.82</v>
      </c>
      <c r="AQ14" s="5">
        <f t="shared" si="30"/>
        <v>1.43</v>
      </c>
      <c r="AR14" s="5">
        <f t="shared" si="30"/>
        <v>0.62</v>
      </c>
      <c r="AS14" s="5">
        <f t="shared" si="30"/>
        <v>0.76</v>
      </c>
      <c r="AT14" s="5">
        <f t="shared" si="30"/>
        <v>0.76</v>
      </c>
      <c r="AU14" s="5">
        <f t="shared" si="30"/>
        <v>1.37</v>
      </c>
      <c r="AV14" s="5">
        <f t="shared" si="30"/>
        <v>0.6</v>
      </c>
      <c r="AW14" s="5">
        <f t="shared" si="30"/>
        <v>0.87</v>
      </c>
      <c r="AX14" s="5">
        <f t="shared" si="30"/>
        <v>0.75</v>
      </c>
    </row>
    <row r="15" spans="1:87">
      <c r="F15" s="6" t="s">
        <v>158</v>
      </c>
      <c r="G15" s="5"/>
      <c r="H15" s="5">
        <f t="shared" ref="H15:P15" si="31">MAX(H2:H10)</f>
        <v>8.2100000000000009</v>
      </c>
      <c r="I15" s="5">
        <f t="shared" si="31"/>
        <v>7.07</v>
      </c>
      <c r="J15" s="5">
        <f t="shared" si="31"/>
        <v>5.2</v>
      </c>
      <c r="K15" s="5">
        <f t="shared" si="31"/>
        <v>4.4000000000000004</v>
      </c>
      <c r="L15" s="5">
        <f t="shared" si="31"/>
        <v>3.17</v>
      </c>
      <c r="M15" s="5">
        <f t="shared" si="31"/>
        <v>2.42</v>
      </c>
      <c r="N15" s="5">
        <f t="shared" si="31"/>
        <v>3</v>
      </c>
      <c r="O15" s="5">
        <f t="shared" si="31"/>
        <v>2.94</v>
      </c>
      <c r="P15" s="5">
        <f t="shared" si="31"/>
        <v>1.48</v>
      </c>
      <c r="Q15" s="5">
        <f t="shared" ref="Q15:AX15" si="32">MAX(Q2:Q10)</f>
        <v>2.83</v>
      </c>
      <c r="R15" s="5">
        <f t="shared" si="32"/>
        <v>1.1100000000000001</v>
      </c>
      <c r="S15" s="5">
        <f t="shared" si="32"/>
        <v>1.96</v>
      </c>
      <c r="T15" s="5">
        <f t="shared" si="32"/>
        <v>1.95</v>
      </c>
      <c r="U15" s="5"/>
      <c r="V15" s="5"/>
      <c r="W15" s="5"/>
      <c r="X15" s="5"/>
      <c r="Y15" s="5"/>
      <c r="Z15" s="5"/>
      <c r="AA15" s="5"/>
      <c r="AB15" s="5"/>
      <c r="AC15" s="5">
        <f t="shared" si="32"/>
        <v>1.57</v>
      </c>
      <c r="AD15" s="5">
        <f t="shared" si="32"/>
        <v>0.93</v>
      </c>
      <c r="AE15" s="5">
        <f t="shared" si="32"/>
        <v>0.88</v>
      </c>
      <c r="AF15" s="5">
        <f t="shared" si="32"/>
        <v>0.83</v>
      </c>
      <c r="AG15" s="5">
        <f t="shared" si="32"/>
        <v>0.72</v>
      </c>
      <c r="AH15" s="5">
        <f t="shared" si="32"/>
        <v>0.68</v>
      </c>
      <c r="AI15" s="5">
        <f t="shared" si="32"/>
        <v>0.63</v>
      </c>
      <c r="AJ15" s="5">
        <f t="shared" si="32"/>
        <v>0.97</v>
      </c>
      <c r="AK15" s="5">
        <f t="shared" si="32"/>
        <v>0.75</v>
      </c>
      <c r="AL15" s="5">
        <f t="shared" si="32"/>
        <v>0.81</v>
      </c>
      <c r="AM15" s="5">
        <f t="shared" si="32"/>
        <v>1.52</v>
      </c>
      <c r="AN15" s="5">
        <f t="shared" si="32"/>
        <v>0.71</v>
      </c>
      <c r="AO15" s="5">
        <f t="shared" si="32"/>
        <v>1.03</v>
      </c>
      <c r="AP15" s="5">
        <f t="shared" si="32"/>
        <v>1.1100000000000001</v>
      </c>
      <c r="AQ15" s="5">
        <f t="shared" si="32"/>
        <v>2.35</v>
      </c>
      <c r="AR15" s="5">
        <f t="shared" si="32"/>
        <v>1.1499999999999999</v>
      </c>
      <c r="AS15" s="5">
        <f t="shared" si="32"/>
        <v>1.38</v>
      </c>
      <c r="AT15" s="5">
        <f t="shared" si="32"/>
        <v>1.44</v>
      </c>
      <c r="AU15" s="5">
        <f t="shared" si="32"/>
        <v>2.13</v>
      </c>
      <c r="AV15" s="5">
        <f t="shared" si="32"/>
        <v>1.05</v>
      </c>
      <c r="AW15" s="5">
        <f t="shared" si="32"/>
        <v>1.36</v>
      </c>
      <c r="AX15" s="5">
        <f t="shared" si="32"/>
        <v>1.1399999999999999</v>
      </c>
    </row>
    <row r="16" spans="1:87">
      <c r="F16" s="6" t="s">
        <v>159</v>
      </c>
      <c r="G16" s="5"/>
      <c r="H16" s="5"/>
      <c r="I16" s="5">
        <f t="shared" ref="I16:P16" si="33">SKEW(I2:I10)</f>
        <v>-1.4981647699895759</v>
      </c>
      <c r="J16" s="5">
        <f t="shared" si="33"/>
        <v>-1.1984518539781557</v>
      </c>
      <c r="K16" s="5">
        <f t="shared" si="33"/>
        <v>-0.69013284929190655</v>
      </c>
      <c r="L16" s="5">
        <f t="shared" si="33"/>
        <v>-0.76362671912579361</v>
      </c>
      <c r="M16" s="5">
        <f t="shared" si="33"/>
        <v>-1.4642675979139077</v>
      </c>
      <c r="N16" s="5">
        <f t="shared" si="33"/>
        <v>-1.7833982560640325</v>
      </c>
      <c r="O16" s="5">
        <f t="shared" si="33"/>
        <v>-1.0075382107890511</v>
      </c>
      <c r="P16" s="5">
        <f t="shared" si="33"/>
        <v>0.75185126850770256</v>
      </c>
      <c r="Q16" s="5"/>
      <c r="R16" s="5">
        <f t="shared" ref="R16:AX16" si="34">SKEW(R2:R10)</f>
        <v>-0.376532232724621</v>
      </c>
      <c r="S16" s="5">
        <f t="shared" si="34"/>
        <v>-1.7619711688586579</v>
      </c>
      <c r="T16" s="5">
        <f t="shared" si="34"/>
        <v>-1.5454249229321464</v>
      </c>
      <c r="U16" s="5"/>
      <c r="V16" s="5"/>
      <c r="W16" s="5"/>
      <c r="X16" s="5"/>
      <c r="Y16" s="5"/>
      <c r="Z16" s="5"/>
      <c r="AA16" s="5"/>
      <c r="AB16" s="5"/>
      <c r="AC16" s="5"/>
      <c r="AD16" s="5">
        <f t="shared" si="34"/>
        <v>-1.1229495478037039</v>
      </c>
      <c r="AE16" s="5">
        <f t="shared" si="34"/>
        <v>0.79750884411695178</v>
      </c>
      <c r="AF16" s="5">
        <f t="shared" si="34"/>
        <v>0.64885423938146702</v>
      </c>
      <c r="AG16" s="5">
        <f t="shared" si="34"/>
        <v>0.98992906722299245</v>
      </c>
      <c r="AH16" s="5">
        <f t="shared" si="34"/>
        <v>2.4545952474002545E-2</v>
      </c>
      <c r="AI16" s="5">
        <f t="shared" si="34"/>
        <v>-0.4413023203131155</v>
      </c>
      <c r="AJ16" s="5">
        <f t="shared" si="34"/>
        <v>-2.3065469377046561</v>
      </c>
      <c r="AK16" s="5">
        <f t="shared" si="34"/>
        <v>0.35375779479246189</v>
      </c>
      <c r="AL16" s="5">
        <f t="shared" si="34"/>
        <v>0.68678935265614949</v>
      </c>
      <c r="AM16" s="5">
        <f t="shared" si="34"/>
        <v>-1.3676928982238468</v>
      </c>
      <c r="AN16" s="5">
        <f t="shared" si="34"/>
        <v>-0.85477903698915214</v>
      </c>
      <c r="AO16" s="5">
        <f t="shared" si="34"/>
        <v>0.81917061665473834</v>
      </c>
      <c r="AP16" s="5">
        <f t="shared" si="34"/>
        <v>0.90921972487885505</v>
      </c>
      <c r="AQ16" s="5">
        <f t="shared" si="34"/>
        <v>2.1145439585720056</v>
      </c>
      <c r="AR16" s="5">
        <f t="shared" si="34"/>
        <v>1.9483575217194831</v>
      </c>
      <c r="AS16" s="5">
        <f t="shared" si="34"/>
        <v>1.2387516929636249</v>
      </c>
      <c r="AT16" s="5">
        <f t="shared" si="34"/>
        <v>0.92089905204104838</v>
      </c>
      <c r="AU16" s="5">
        <f t="shared" si="34"/>
        <v>1.6780912574983644</v>
      </c>
      <c r="AV16" s="5">
        <f t="shared" si="34"/>
        <v>1.7043872692093085</v>
      </c>
      <c r="AW16" s="5">
        <f t="shared" si="34"/>
        <v>1.4459231381038586</v>
      </c>
      <c r="AX16" s="5">
        <f t="shared" si="34"/>
        <v>1.6645696924262952</v>
      </c>
    </row>
    <row r="17" spans="6:50">
      <c r="F17" s="6" t="s">
        <v>160</v>
      </c>
      <c r="G17" s="5"/>
      <c r="H17" s="5"/>
      <c r="I17" s="5"/>
      <c r="J17" s="5"/>
      <c r="K17" s="5"/>
      <c r="L17" s="5">
        <f t="shared" ref="L17:P17" si="35">KURT(L2:L10)</f>
        <v>0.43774354184446462</v>
      </c>
      <c r="M17" s="5">
        <f t="shared" si="35"/>
        <v>1.972845921255332</v>
      </c>
      <c r="N17" s="5">
        <f t="shared" si="35"/>
        <v>3.7676032839002929</v>
      </c>
      <c r="O17" s="5"/>
      <c r="P17" s="5">
        <f t="shared" si="35"/>
        <v>-1.7702455714258294</v>
      </c>
      <c r="Q17" s="5"/>
      <c r="R17" s="5">
        <f t="shared" ref="R17:AT17" si="36">KURT(R2:R10)</f>
        <v>0.49706362669484605</v>
      </c>
      <c r="S17" s="5">
        <f t="shared" si="36"/>
        <v>3.6280641099070881</v>
      </c>
      <c r="T17" s="5">
        <f t="shared" si="36"/>
        <v>2.2285714285714366</v>
      </c>
      <c r="U17" s="5"/>
      <c r="V17" s="5"/>
      <c r="W17" s="5"/>
      <c r="X17" s="5"/>
      <c r="Y17" s="5"/>
      <c r="Z17" s="5"/>
      <c r="AA17" s="5"/>
      <c r="AB17" s="5"/>
      <c r="AC17" s="5"/>
      <c r="AD17" s="5">
        <f t="shared" si="36"/>
        <v>1.3508001235664091</v>
      </c>
      <c r="AE17" s="5">
        <f t="shared" si="36"/>
        <v>-0.95563647154861275</v>
      </c>
      <c r="AF17" s="5">
        <f t="shared" si="36"/>
        <v>-1.7134063897050495</v>
      </c>
      <c r="AG17" s="5">
        <f t="shared" si="36"/>
        <v>6.2413911845732528E-2</v>
      </c>
      <c r="AH17" s="5">
        <f t="shared" si="36"/>
        <v>-2.3321186249575181</v>
      </c>
      <c r="AI17" s="5">
        <f t="shared" si="36"/>
        <v>-1.864260982460233</v>
      </c>
      <c r="AJ17" s="5">
        <f t="shared" si="36"/>
        <v>5.6393467239297266</v>
      </c>
      <c r="AK17" s="5">
        <f t="shared" si="36"/>
        <v>0.37502214824559488</v>
      </c>
      <c r="AL17" s="5">
        <f t="shared" si="36"/>
        <v>2.0263467168979865E-2</v>
      </c>
      <c r="AM17" s="5">
        <f t="shared" si="36"/>
        <v>0.89403700488377247</v>
      </c>
      <c r="AN17" s="5">
        <f t="shared" si="36"/>
        <v>-0.71487559273270129</v>
      </c>
      <c r="AO17" s="5">
        <f t="shared" si="36"/>
        <v>1.279414114062571</v>
      </c>
      <c r="AP17" s="5">
        <f t="shared" si="36"/>
        <v>1.6840573509578869</v>
      </c>
      <c r="AQ17" s="5">
        <f t="shared" si="36"/>
        <v>4.5217122163873462</v>
      </c>
      <c r="AR17" s="5">
        <f t="shared" si="36"/>
        <v>4.151338884992855</v>
      </c>
      <c r="AS17" s="5">
        <f t="shared" si="36"/>
        <v>2.0857468672366046</v>
      </c>
      <c r="AT17" s="5">
        <f t="shared" si="36"/>
        <v>0.94821669642703199</v>
      </c>
      <c r="AU17" s="5"/>
      <c r="AV17" s="5"/>
      <c r="AW17" s="5"/>
      <c r="AX17" s="5"/>
    </row>
    <row r="18" spans="6:50">
      <c r="F18" s="6" t="s">
        <v>161</v>
      </c>
      <c r="G18" s="5"/>
      <c r="H18" s="5">
        <f t="shared" ref="H18:P18" si="37">VARP(H2:H10)</f>
        <v>4.0000000000006253E-2</v>
      </c>
      <c r="I18" s="5">
        <f t="shared" si="37"/>
        <v>0.29006666666665143</v>
      </c>
      <c r="J18" s="5">
        <f t="shared" si="37"/>
        <v>0.18515555555555668</v>
      </c>
      <c r="K18" s="5">
        <f t="shared" si="37"/>
        <v>0.11982222222222087</v>
      </c>
      <c r="L18" s="5">
        <f t="shared" si="37"/>
        <v>6.6558333333331471E-2</v>
      </c>
      <c r="M18" s="5">
        <f t="shared" si="37"/>
        <v>2.7783673469388401E-2</v>
      </c>
      <c r="N18" s="5">
        <f t="shared" si="37"/>
        <v>3.7864000000000717E-2</v>
      </c>
      <c r="O18" s="5">
        <f t="shared" si="37"/>
        <v>7.5800000000000978E-2</v>
      </c>
      <c r="P18" s="5">
        <f t="shared" si="37"/>
        <v>4.9980555555555223E-2</v>
      </c>
      <c r="Q18" s="5">
        <f t="shared" ref="Q18:AX18" si="38">VARP(Q2:Q10)</f>
        <v>1.0000000000000018E-4</v>
      </c>
      <c r="R18" s="5">
        <f t="shared" si="38"/>
        <v>1.6025000000000067E-2</v>
      </c>
      <c r="S18" s="5">
        <f t="shared" si="38"/>
        <v>2.9947222222222396E-2</v>
      </c>
      <c r="T18" s="5">
        <f t="shared" si="38"/>
        <v>4.1999999999999815E-2</v>
      </c>
      <c r="U18" s="5"/>
      <c r="V18" s="5"/>
      <c r="W18" s="5"/>
      <c r="X18" s="5"/>
      <c r="Y18" s="5"/>
      <c r="Z18" s="5"/>
      <c r="AA18" s="5"/>
      <c r="AB18" s="5"/>
      <c r="AC18" s="5">
        <f t="shared" si="38"/>
        <v>5.0624999999999698E-2</v>
      </c>
      <c r="AD18" s="5">
        <f t="shared" si="38"/>
        <v>2.1613888888888946E-2</v>
      </c>
      <c r="AE18" s="5">
        <f t="shared" si="38"/>
        <v>3.4233333333333338E-2</v>
      </c>
      <c r="AF18" s="5">
        <f t="shared" si="38"/>
        <v>2.8688888888888889E-2</v>
      </c>
      <c r="AG18" s="5">
        <f t="shared" si="38"/>
        <v>1.7600000000000036E-2</v>
      </c>
      <c r="AH18" s="5">
        <f t="shared" si="38"/>
        <v>1.045306122448976E-2</v>
      </c>
      <c r="AI18" s="5">
        <f t="shared" si="38"/>
        <v>1.3367346938775533E-2</v>
      </c>
      <c r="AJ18" s="5">
        <f t="shared" si="38"/>
        <v>7.0122448979593717E-3</v>
      </c>
      <c r="AK18" s="5">
        <f t="shared" si="38"/>
        <v>4.7265306122449757E-3</v>
      </c>
      <c r="AL18" s="5">
        <f t="shared" si="38"/>
        <v>4.5102040816327269E-3</v>
      </c>
      <c r="AM18" s="5">
        <f t="shared" si="38"/>
        <v>6.847222222222153E-3</v>
      </c>
      <c r="AN18" s="5">
        <f t="shared" si="38"/>
        <v>1.5222222222222273E-3</v>
      </c>
      <c r="AO18" s="5">
        <f t="shared" si="38"/>
        <v>8.4122448979590102E-3</v>
      </c>
      <c r="AP18" s="5">
        <f t="shared" si="38"/>
        <v>7.9472222222222531E-3</v>
      </c>
      <c r="AQ18" s="5">
        <f t="shared" si="38"/>
        <v>0.12394400000000019</v>
      </c>
      <c r="AR18" s="5">
        <f t="shared" si="38"/>
        <v>3.4456000000000063E-2</v>
      </c>
      <c r="AS18" s="5">
        <f t="shared" si="38"/>
        <v>4.3304000000000113E-2</v>
      </c>
      <c r="AT18" s="5">
        <f t="shared" si="38"/>
        <v>5.3376000000000229E-2</v>
      </c>
      <c r="AU18" s="5">
        <f t="shared" si="38"/>
        <v>0.11762222222222245</v>
      </c>
      <c r="AV18" s="5">
        <f t="shared" si="38"/>
        <v>4.2199999999999842E-2</v>
      </c>
      <c r="AW18" s="5">
        <f t="shared" si="38"/>
        <v>4.4688888888888952E-2</v>
      </c>
      <c r="AX18" s="5">
        <f t="shared" si="38"/>
        <v>3.0688888888889113E-2</v>
      </c>
    </row>
  </sheetData>
  <pageMargins left="0.7" right="0.7" top="0.78740157499999996" bottom="0.78740157499999996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2:C846"/>
  <sheetViews>
    <sheetView topLeftCell="A832" workbookViewId="0">
      <selection activeCell="A848" sqref="A848"/>
    </sheetView>
  </sheetViews>
  <sheetFormatPr defaultRowHeight="15"/>
  <cols>
    <col min="1" max="1" width="14.28515625" bestFit="1" customWidth="1"/>
    <col min="2" max="2" width="7" bestFit="1" customWidth="1"/>
    <col min="3" max="3" width="48.140625" customWidth="1"/>
  </cols>
  <sheetData>
    <row r="2" spans="1:3">
      <c r="A2" t="s">
        <v>89</v>
      </c>
      <c r="B2">
        <v>11.1</v>
      </c>
      <c r="C2" s="2">
        <v>42005.499930555554</v>
      </c>
    </row>
    <row r="3" spans="1:3">
      <c r="A3" t="s">
        <v>90</v>
      </c>
      <c r="B3" t="s">
        <v>91</v>
      </c>
      <c r="C3" t="s">
        <v>92</v>
      </c>
    </row>
    <row r="5" spans="1:3">
      <c r="A5" t="s">
        <v>93</v>
      </c>
      <c r="B5" t="s">
        <v>94</v>
      </c>
      <c r="C5" t="s">
        <v>95</v>
      </c>
    </row>
    <row r="7" spans="1:3">
      <c r="A7" t="s">
        <v>96</v>
      </c>
      <c r="B7" t="s">
        <v>97</v>
      </c>
      <c r="C7" t="s">
        <v>98</v>
      </c>
    </row>
    <row r="9" spans="1:3">
      <c r="A9" t="s">
        <v>99</v>
      </c>
      <c r="B9">
        <v>1</v>
      </c>
    </row>
    <row r="11" spans="1:3">
      <c r="A11" t="s">
        <v>96</v>
      </c>
      <c r="B11" t="s">
        <v>97</v>
      </c>
      <c r="C11" t="s">
        <v>100</v>
      </c>
    </row>
    <row r="13" spans="1:3">
      <c r="A13" t="s">
        <v>99</v>
      </c>
      <c r="B13">
        <v>1</v>
      </c>
    </row>
    <row r="15" spans="1:3">
      <c r="A15" t="s">
        <v>101</v>
      </c>
      <c r="B15">
        <v>0.01</v>
      </c>
      <c r="C15" t="s">
        <v>102</v>
      </c>
    </row>
    <row r="17" spans="1:3">
      <c r="A17" t="s">
        <v>101</v>
      </c>
      <c r="B17">
        <v>0.01</v>
      </c>
      <c r="C17" t="s">
        <v>102</v>
      </c>
    </row>
    <row r="19" spans="1:3">
      <c r="A19" t="s">
        <v>101</v>
      </c>
      <c r="B19">
        <v>0.01</v>
      </c>
      <c r="C19" t="s">
        <v>102</v>
      </c>
    </row>
    <row r="21" spans="1:3">
      <c r="A21" t="s">
        <v>101</v>
      </c>
      <c r="B21">
        <v>0.01</v>
      </c>
      <c r="C21" t="s">
        <v>102</v>
      </c>
    </row>
    <row r="23" spans="1:3">
      <c r="A23" t="s">
        <v>101</v>
      </c>
      <c r="B23">
        <v>0.01</v>
      </c>
      <c r="C23" t="s">
        <v>102</v>
      </c>
    </row>
    <row r="25" spans="1:3">
      <c r="A25" t="s">
        <v>101</v>
      </c>
      <c r="B25">
        <v>3.28</v>
      </c>
      <c r="C25" t="s">
        <v>102</v>
      </c>
    </row>
    <row r="27" spans="1:3">
      <c r="A27" t="s">
        <v>101</v>
      </c>
      <c r="B27">
        <v>2.4700000000000002</v>
      </c>
      <c r="C27" t="s">
        <v>102</v>
      </c>
    </row>
    <row r="29" spans="1:3">
      <c r="A29" t="s">
        <v>101</v>
      </c>
      <c r="B29">
        <v>2.97</v>
      </c>
      <c r="C29" t="s">
        <v>102</v>
      </c>
    </row>
    <row r="31" spans="1:3">
      <c r="A31" t="s">
        <v>101</v>
      </c>
      <c r="B31">
        <v>0.01</v>
      </c>
      <c r="C31" t="s">
        <v>102</v>
      </c>
    </row>
    <row r="33" spans="1:3">
      <c r="A33" t="s">
        <v>101</v>
      </c>
      <c r="B33">
        <v>1.4</v>
      </c>
      <c r="C33" t="s">
        <v>102</v>
      </c>
    </row>
    <row r="35" spans="1:3">
      <c r="A35" t="s">
        <v>96</v>
      </c>
      <c r="B35" t="s">
        <v>97</v>
      </c>
      <c r="C35" t="s">
        <v>103</v>
      </c>
    </row>
    <row r="37" spans="1:3">
      <c r="A37" t="s">
        <v>99</v>
      </c>
      <c r="B37">
        <v>1</v>
      </c>
    </row>
    <row r="39" spans="1:3">
      <c r="A39" t="s">
        <v>101</v>
      </c>
      <c r="B39">
        <v>0.01</v>
      </c>
      <c r="C39" t="s">
        <v>102</v>
      </c>
    </row>
    <row r="41" spans="1:3">
      <c r="A41" t="s">
        <v>101</v>
      </c>
      <c r="B41">
        <v>0.92</v>
      </c>
      <c r="C41" t="s">
        <v>102</v>
      </c>
    </row>
    <row r="43" spans="1:3">
      <c r="A43" t="s">
        <v>101</v>
      </c>
      <c r="B43">
        <v>1.66</v>
      </c>
      <c r="C43" t="s">
        <v>102</v>
      </c>
    </row>
    <row r="45" spans="1:3">
      <c r="A45" t="s">
        <v>101</v>
      </c>
      <c r="B45">
        <v>1.64</v>
      </c>
      <c r="C45" t="s">
        <v>102</v>
      </c>
    </row>
    <row r="47" spans="1:3">
      <c r="A47" t="s">
        <v>96</v>
      </c>
      <c r="B47" t="s">
        <v>97</v>
      </c>
      <c r="C47" t="s">
        <v>104</v>
      </c>
    </row>
    <row r="49" spans="1:3">
      <c r="A49" t="s">
        <v>99</v>
      </c>
      <c r="B49">
        <v>1</v>
      </c>
    </row>
    <row r="51" spans="1:3">
      <c r="A51" t="s">
        <v>101</v>
      </c>
      <c r="B51">
        <v>0.01</v>
      </c>
      <c r="C51" t="s">
        <v>102</v>
      </c>
    </row>
    <row r="53" spans="1:3">
      <c r="A53" t="s">
        <v>101</v>
      </c>
      <c r="B53">
        <v>0.01</v>
      </c>
      <c r="C53" t="s">
        <v>102</v>
      </c>
    </row>
    <row r="55" spans="1:3">
      <c r="A55" t="s">
        <v>101</v>
      </c>
      <c r="B55">
        <v>0.01</v>
      </c>
      <c r="C55" t="s">
        <v>102</v>
      </c>
    </row>
    <row r="57" spans="1:3">
      <c r="A57" t="s">
        <v>101</v>
      </c>
      <c r="B57">
        <v>0.01</v>
      </c>
      <c r="C57" t="s">
        <v>102</v>
      </c>
    </row>
    <row r="59" spans="1:3">
      <c r="A59" t="s">
        <v>101</v>
      </c>
      <c r="B59">
        <v>0.01</v>
      </c>
      <c r="C59" t="s">
        <v>102</v>
      </c>
    </row>
    <row r="61" spans="1:3">
      <c r="A61" t="s">
        <v>101</v>
      </c>
      <c r="B61">
        <v>0.01</v>
      </c>
      <c r="C61" t="s">
        <v>102</v>
      </c>
    </row>
    <row r="63" spans="1:3">
      <c r="A63" t="s">
        <v>101</v>
      </c>
      <c r="B63">
        <v>0.01</v>
      </c>
      <c r="C63" t="s">
        <v>102</v>
      </c>
    </row>
    <row r="65" spans="1:3">
      <c r="A65" t="s">
        <v>101</v>
      </c>
      <c r="B65">
        <v>0.01</v>
      </c>
      <c r="C65" t="s">
        <v>102</v>
      </c>
    </row>
    <row r="67" spans="1:3">
      <c r="A67" t="s">
        <v>101</v>
      </c>
      <c r="B67">
        <v>0.01</v>
      </c>
      <c r="C67" t="s">
        <v>102</v>
      </c>
    </row>
    <row r="69" spans="1:3">
      <c r="A69" t="s">
        <v>101</v>
      </c>
      <c r="B69">
        <v>1.3</v>
      </c>
      <c r="C69" t="s">
        <v>102</v>
      </c>
    </row>
    <row r="71" spans="1:3">
      <c r="A71" t="s">
        <v>96</v>
      </c>
      <c r="B71" t="s">
        <v>97</v>
      </c>
      <c r="C71" t="s">
        <v>105</v>
      </c>
    </row>
    <row r="73" spans="1:3">
      <c r="A73" t="s">
        <v>99</v>
      </c>
      <c r="B73">
        <v>1</v>
      </c>
    </row>
    <row r="75" spans="1:3">
      <c r="A75" t="s">
        <v>101</v>
      </c>
      <c r="B75">
        <v>2.74</v>
      </c>
      <c r="C75" t="s">
        <v>102</v>
      </c>
    </row>
    <row r="77" spans="1:3">
      <c r="A77" t="s">
        <v>101</v>
      </c>
      <c r="B77">
        <v>1.01</v>
      </c>
      <c r="C77" t="s">
        <v>102</v>
      </c>
    </row>
    <row r="79" spans="1:3">
      <c r="A79" t="s">
        <v>101</v>
      </c>
      <c r="B79">
        <v>0.01</v>
      </c>
      <c r="C79" t="s">
        <v>102</v>
      </c>
    </row>
    <row r="81" spans="1:3">
      <c r="A81" t="s">
        <v>101</v>
      </c>
      <c r="B81">
        <v>0.01</v>
      </c>
      <c r="C81" t="s">
        <v>102</v>
      </c>
    </row>
    <row r="83" spans="1:3">
      <c r="A83" t="s">
        <v>96</v>
      </c>
      <c r="B83" t="s">
        <v>97</v>
      </c>
      <c r="C83" t="s">
        <v>106</v>
      </c>
    </row>
    <row r="85" spans="1:3">
      <c r="A85" t="s">
        <v>99</v>
      </c>
      <c r="B85">
        <v>1</v>
      </c>
    </row>
    <row r="87" spans="1:3">
      <c r="A87" t="s">
        <v>96</v>
      </c>
      <c r="B87" t="s">
        <v>97</v>
      </c>
      <c r="C87" t="s">
        <v>107</v>
      </c>
    </row>
    <row r="89" spans="1:3">
      <c r="A89" t="s">
        <v>99</v>
      </c>
      <c r="B89">
        <v>1</v>
      </c>
    </row>
    <row r="91" spans="1:3">
      <c r="A91" t="s">
        <v>101</v>
      </c>
      <c r="B91">
        <v>0.03</v>
      </c>
      <c r="C91" t="s">
        <v>102</v>
      </c>
    </row>
    <row r="93" spans="1:3">
      <c r="A93" t="s">
        <v>101</v>
      </c>
      <c r="B93">
        <v>0.03</v>
      </c>
      <c r="C93" t="s">
        <v>102</v>
      </c>
    </row>
    <row r="95" spans="1:3">
      <c r="A95" t="s">
        <v>101</v>
      </c>
      <c r="B95">
        <v>7.03</v>
      </c>
      <c r="C95" t="s">
        <v>102</v>
      </c>
    </row>
    <row r="97" spans="1:3">
      <c r="A97" t="s">
        <v>101</v>
      </c>
      <c r="B97">
        <v>5.12</v>
      </c>
      <c r="C97" t="s">
        <v>102</v>
      </c>
    </row>
    <row r="99" spans="1:3">
      <c r="A99" t="s">
        <v>101</v>
      </c>
      <c r="B99">
        <v>4.28</v>
      </c>
      <c r="C99" t="s">
        <v>102</v>
      </c>
    </row>
    <row r="101" spans="1:3">
      <c r="A101" t="s">
        <v>101</v>
      </c>
      <c r="B101">
        <v>2.95</v>
      </c>
      <c r="C101" t="s">
        <v>102</v>
      </c>
    </row>
    <row r="103" spans="1:3">
      <c r="A103" t="s">
        <v>101</v>
      </c>
      <c r="B103">
        <v>2.42</v>
      </c>
      <c r="C103" t="s">
        <v>102</v>
      </c>
    </row>
    <row r="105" spans="1:3">
      <c r="A105" t="s">
        <v>101</v>
      </c>
      <c r="B105">
        <v>3</v>
      </c>
      <c r="C105" t="s">
        <v>102</v>
      </c>
    </row>
    <row r="107" spans="1:3">
      <c r="A107" t="s">
        <v>101</v>
      </c>
      <c r="B107">
        <v>2.86</v>
      </c>
      <c r="C107" t="s">
        <v>102</v>
      </c>
    </row>
    <row r="109" spans="1:3">
      <c r="A109" t="s">
        <v>101</v>
      </c>
      <c r="B109">
        <v>1.1200000000000001</v>
      </c>
      <c r="C109" t="s">
        <v>102</v>
      </c>
    </row>
    <row r="111" spans="1:3">
      <c r="A111" t="s">
        <v>96</v>
      </c>
      <c r="B111" t="s">
        <v>97</v>
      </c>
      <c r="C111" t="s">
        <v>108</v>
      </c>
    </row>
    <row r="113" spans="1:3">
      <c r="A113" t="s">
        <v>99</v>
      </c>
      <c r="B113">
        <v>1</v>
      </c>
    </row>
    <row r="115" spans="1:3">
      <c r="A115" t="s">
        <v>101</v>
      </c>
      <c r="B115">
        <v>0.04</v>
      </c>
      <c r="C115" t="s">
        <v>102</v>
      </c>
    </row>
    <row r="117" spans="1:3">
      <c r="A117" t="s">
        <v>101</v>
      </c>
      <c r="B117">
        <v>1.04</v>
      </c>
      <c r="C117" t="s">
        <v>102</v>
      </c>
    </row>
    <row r="119" spans="1:3">
      <c r="A119" t="s">
        <v>101</v>
      </c>
      <c r="B119">
        <v>1.85</v>
      </c>
      <c r="C119" t="s">
        <v>102</v>
      </c>
    </row>
    <row r="121" spans="1:3">
      <c r="A121" t="s">
        <v>101</v>
      </c>
      <c r="B121">
        <v>1.82</v>
      </c>
      <c r="C121" t="s">
        <v>102</v>
      </c>
    </row>
    <row r="125" spans="1:3">
      <c r="A125" t="s">
        <v>89</v>
      </c>
      <c r="B125">
        <v>11.1</v>
      </c>
      <c r="C125" s="2">
        <v>42005.560972222222</v>
      </c>
    </row>
    <row r="126" spans="1:3">
      <c r="A126" t="s">
        <v>90</v>
      </c>
      <c r="B126" t="s">
        <v>91</v>
      </c>
      <c r="C126" t="s">
        <v>92</v>
      </c>
    </row>
    <row r="128" spans="1:3">
      <c r="A128" t="s">
        <v>93</v>
      </c>
      <c r="B128" t="s">
        <v>94</v>
      </c>
      <c r="C128" t="s">
        <v>95</v>
      </c>
    </row>
    <row r="130" spans="1:3">
      <c r="A130" t="s">
        <v>96</v>
      </c>
      <c r="B130" t="s">
        <v>97</v>
      </c>
      <c r="C130" t="s">
        <v>109</v>
      </c>
    </row>
    <row r="131" spans="1:3">
      <c r="A131" t="s">
        <v>110</v>
      </c>
      <c r="B131" t="s">
        <v>111</v>
      </c>
      <c r="C131" t="s">
        <v>112</v>
      </c>
    </row>
    <row r="133" spans="1:3">
      <c r="A133" t="s">
        <v>99</v>
      </c>
      <c r="B133">
        <v>1</v>
      </c>
    </row>
    <row r="135" spans="1:3">
      <c r="A135" t="s">
        <v>96</v>
      </c>
      <c r="B135" t="s">
        <v>97</v>
      </c>
      <c r="C135" t="s">
        <v>109</v>
      </c>
    </row>
    <row r="136" spans="1:3">
      <c r="A136" t="s">
        <v>113</v>
      </c>
      <c r="B136" t="s">
        <v>114</v>
      </c>
      <c r="C136" t="s">
        <v>115</v>
      </c>
    </row>
    <row r="138" spans="1:3">
      <c r="A138" t="s">
        <v>99</v>
      </c>
      <c r="B138">
        <v>1</v>
      </c>
    </row>
    <row r="140" spans="1:3">
      <c r="A140" t="s">
        <v>101</v>
      </c>
      <c r="B140">
        <v>0.03</v>
      </c>
      <c r="C140" t="s">
        <v>102</v>
      </c>
    </row>
    <row r="142" spans="1:3">
      <c r="A142" t="s">
        <v>101</v>
      </c>
      <c r="B142">
        <v>7.81</v>
      </c>
      <c r="C142" t="s">
        <v>102</v>
      </c>
    </row>
    <row r="144" spans="1:3">
      <c r="A144" t="s">
        <v>101</v>
      </c>
      <c r="B144">
        <v>6.84</v>
      </c>
      <c r="C144" t="s">
        <v>102</v>
      </c>
    </row>
    <row r="146" spans="1:3">
      <c r="A146" t="s">
        <v>101</v>
      </c>
      <c r="B146">
        <v>4.92</v>
      </c>
      <c r="C146" t="s">
        <v>102</v>
      </c>
    </row>
    <row r="148" spans="1:3">
      <c r="A148" t="s">
        <v>101</v>
      </c>
      <c r="B148">
        <v>4.08</v>
      </c>
      <c r="C148" t="s">
        <v>102</v>
      </c>
    </row>
    <row r="150" spans="1:3">
      <c r="A150" t="s">
        <v>101</v>
      </c>
      <c r="B150">
        <v>2.92</v>
      </c>
      <c r="C150" t="s">
        <v>102</v>
      </c>
    </row>
    <row r="152" spans="1:3">
      <c r="A152" t="s">
        <v>101</v>
      </c>
      <c r="B152">
        <v>2.27</v>
      </c>
      <c r="C152" t="s">
        <v>102</v>
      </c>
    </row>
    <row r="154" spans="1:3">
      <c r="A154" t="s">
        <v>101</v>
      </c>
      <c r="B154">
        <v>2.85</v>
      </c>
      <c r="C154" t="s">
        <v>102</v>
      </c>
    </row>
    <row r="156" spans="1:3">
      <c r="A156" t="s">
        <v>101</v>
      </c>
      <c r="B156">
        <v>2.73</v>
      </c>
      <c r="C156" t="s">
        <v>102</v>
      </c>
    </row>
    <row r="158" spans="1:3">
      <c r="A158" t="s">
        <v>101</v>
      </c>
      <c r="B158">
        <v>1.01</v>
      </c>
      <c r="C158" t="s">
        <v>102</v>
      </c>
    </row>
    <row r="160" spans="1:3">
      <c r="A160" t="s">
        <v>96</v>
      </c>
      <c r="B160" t="s">
        <v>97</v>
      </c>
      <c r="C160" t="s">
        <v>109</v>
      </c>
    </row>
    <row r="161" spans="1:3">
      <c r="A161" t="s">
        <v>113</v>
      </c>
      <c r="B161" t="s">
        <v>116</v>
      </c>
      <c r="C161" t="s">
        <v>115</v>
      </c>
    </row>
    <row r="163" spans="1:3">
      <c r="A163" t="s">
        <v>99</v>
      </c>
      <c r="B163">
        <v>1</v>
      </c>
    </row>
    <row r="165" spans="1:3">
      <c r="A165" t="s">
        <v>101</v>
      </c>
      <c r="B165">
        <v>2.83</v>
      </c>
      <c r="C165" t="s">
        <v>102</v>
      </c>
    </row>
    <row r="167" spans="1:3">
      <c r="A167" t="s">
        <v>101</v>
      </c>
      <c r="B167">
        <v>0.99</v>
      </c>
      <c r="C167" t="s">
        <v>102</v>
      </c>
    </row>
    <row r="169" spans="1:3">
      <c r="A169" t="s">
        <v>101</v>
      </c>
      <c r="B169">
        <v>1.84</v>
      </c>
      <c r="C169" t="s">
        <v>102</v>
      </c>
    </row>
    <row r="171" spans="1:3">
      <c r="A171" t="s">
        <v>101</v>
      </c>
      <c r="B171">
        <v>1.79</v>
      </c>
      <c r="C171" t="s">
        <v>102</v>
      </c>
    </row>
    <row r="173" spans="1:3">
      <c r="A173" t="s">
        <v>96</v>
      </c>
      <c r="B173" t="s">
        <v>97</v>
      </c>
      <c r="C173" t="s">
        <v>109</v>
      </c>
    </row>
    <row r="174" spans="1:3">
      <c r="A174" t="s">
        <v>117</v>
      </c>
      <c r="B174" t="s">
        <v>114</v>
      </c>
      <c r="C174" t="s">
        <v>115</v>
      </c>
    </row>
    <row r="176" spans="1:3">
      <c r="A176" t="s">
        <v>99</v>
      </c>
      <c r="B176">
        <v>1</v>
      </c>
    </row>
    <row r="178" spans="1:3">
      <c r="A178" t="s">
        <v>101</v>
      </c>
      <c r="B178">
        <v>0.03</v>
      </c>
      <c r="C178" t="s">
        <v>102</v>
      </c>
    </row>
    <row r="180" spans="1:3">
      <c r="A180" t="s">
        <v>101</v>
      </c>
      <c r="B180">
        <v>8.2100000000000009</v>
      </c>
      <c r="C180" t="s">
        <v>102</v>
      </c>
    </row>
    <row r="182" spans="1:3">
      <c r="A182" t="s">
        <v>101</v>
      </c>
      <c r="B182">
        <v>7.07</v>
      </c>
      <c r="C182" t="s">
        <v>102</v>
      </c>
    </row>
    <row r="184" spans="1:3">
      <c r="A184" t="s">
        <v>101</v>
      </c>
      <c r="B184">
        <v>5.2</v>
      </c>
      <c r="C184" t="s">
        <v>102</v>
      </c>
    </row>
    <row r="186" spans="1:3">
      <c r="A186" t="s">
        <v>101</v>
      </c>
      <c r="B186">
        <v>4.4000000000000004</v>
      </c>
      <c r="C186" t="s">
        <v>102</v>
      </c>
    </row>
    <row r="188" spans="1:3">
      <c r="A188" t="s">
        <v>101</v>
      </c>
      <c r="B188">
        <v>2.83</v>
      </c>
      <c r="C188" t="s">
        <v>102</v>
      </c>
    </row>
    <row r="190" spans="1:3">
      <c r="A190" t="s">
        <v>101</v>
      </c>
      <c r="B190">
        <v>2.3199999999999998</v>
      </c>
      <c r="C190" t="s">
        <v>102</v>
      </c>
    </row>
    <row r="192" spans="1:3">
      <c r="A192" t="s">
        <v>101</v>
      </c>
      <c r="B192">
        <v>3</v>
      </c>
      <c r="C192" t="s">
        <v>102</v>
      </c>
    </row>
    <row r="194" spans="1:3">
      <c r="A194" t="s">
        <v>101</v>
      </c>
      <c r="B194">
        <v>2.94</v>
      </c>
      <c r="C194" t="s">
        <v>102</v>
      </c>
    </row>
    <row r="196" spans="1:3">
      <c r="A196" t="s">
        <v>101</v>
      </c>
      <c r="B196">
        <v>1.07</v>
      </c>
      <c r="C196" t="s">
        <v>102</v>
      </c>
    </row>
    <row r="198" spans="1:3">
      <c r="A198" t="s">
        <v>96</v>
      </c>
      <c r="B198" t="s">
        <v>97</v>
      </c>
      <c r="C198" t="s">
        <v>109</v>
      </c>
    </row>
    <row r="199" spans="1:3">
      <c r="A199" t="s">
        <v>117</v>
      </c>
      <c r="B199" t="s">
        <v>116</v>
      </c>
      <c r="C199" t="s">
        <v>115</v>
      </c>
    </row>
    <row r="201" spans="1:3">
      <c r="A201" t="s">
        <v>99</v>
      </c>
      <c r="B201">
        <v>1</v>
      </c>
    </row>
    <row r="203" spans="1:3">
      <c r="A203" t="s">
        <v>101</v>
      </c>
      <c r="B203">
        <v>2.81</v>
      </c>
      <c r="C203" t="s">
        <v>102</v>
      </c>
    </row>
    <row r="205" spans="1:3">
      <c r="A205" t="s">
        <v>101</v>
      </c>
      <c r="B205">
        <v>1.1100000000000001</v>
      </c>
      <c r="C205" t="s">
        <v>102</v>
      </c>
    </row>
    <row r="207" spans="1:3">
      <c r="A207" t="s">
        <v>101</v>
      </c>
      <c r="B207">
        <v>1.95</v>
      </c>
      <c r="C207" t="s">
        <v>102</v>
      </c>
    </row>
    <row r="209" spans="1:3">
      <c r="A209" t="s">
        <v>101</v>
      </c>
      <c r="B209">
        <v>1.95</v>
      </c>
      <c r="C209" t="s">
        <v>102</v>
      </c>
    </row>
    <row r="211" spans="1:3">
      <c r="A211" t="s">
        <v>101</v>
      </c>
      <c r="B211">
        <v>2.81</v>
      </c>
      <c r="C211" t="s">
        <v>102</v>
      </c>
    </row>
    <row r="213" spans="1:3">
      <c r="A213" t="s">
        <v>101</v>
      </c>
      <c r="B213">
        <v>1.1100000000000001</v>
      </c>
      <c r="C213" t="s">
        <v>102</v>
      </c>
    </row>
    <row r="215" spans="1:3">
      <c r="A215" t="s">
        <v>101</v>
      </c>
      <c r="B215">
        <v>1.95</v>
      </c>
      <c r="C215" t="s">
        <v>102</v>
      </c>
    </row>
    <row r="217" spans="1:3">
      <c r="A217" t="s">
        <v>101</v>
      </c>
      <c r="B217">
        <v>1.95</v>
      </c>
      <c r="C217" t="s">
        <v>102</v>
      </c>
    </row>
    <row r="219" spans="1:3">
      <c r="A219" t="s">
        <v>96</v>
      </c>
      <c r="B219" t="s">
        <v>97</v>
      </c>
      <c r="C219" t="s">
        <v>109</v>
      </c>
    </row>
    <row r="220" spans="1:3">
      <c r="A220" t="s">
        <v>118</v>
      </c>
      <c r="B220" t="s">
        <v>119</v>
      </c>
      <c r="C220" t="s">
        <v>120</v>
      </c>
    </row>
    <row r="222" spans="1:3">
      <c r="A222" t="s">
        <v>99</v>
      </c>
      <c r="B222">
        <v>1</v>
      </c>
    </row>
    <row r="224" spans="1:3">
      <c r="A224" t="s">
        <v>96</v>
      </c>
      <c r="B224" t="s">
        <v>97</v>
      </c>
      <c r="C224" t="s">
        <v>109</v>
      </c>
    </row>
    <row r="225" spans="1:3">
      <c r="A225" t="s">
        <v>121</v>
      </c>
      <c r="B225" t="s">
        <v>122</v>
      </c>
      <c r="C225" t="s">
        <v>115</v>
      </c>
    </row>
    <row r="227" spans="1:3">
      <c r="A227" t="s">
        <v>99</v>
      </c>
      <c r="B227">
        <v>1</v>
      </c>
    </row>
    <row r="229" spans="1:3">
      <c r="A229" t="s">
        <v>101</v>
      </c>
      <c r="B229">
        <v>0.01</v>
      </c>
      <c r="C229" t="s">
        <v>102</v>
      </c>
    </row>
    <row r="231" spans="1:3">
      <c r="A231" t="s">
        <v>101</v>
      </c>
      <c r="B231">
        <v>0.01</v>
      </c>
      <c r="C231" t="s">
        <v>102</v>
      </c>
    </row>
    <row r="233" spans="1:3">
      <c r="A233" t="s">
        <v>101</v>
      </c>
      <c r="B233">
        <v>0.01</v>
      </c>
      <c r="C233" t="s">
        <v>102</v>
      </c>
    </row>
    <row r="235" spans="1:3">
      <c r="A235" t="s">
        <v>101</v>
      </c>
      <c r="B235">
        <v>0.01</v>
      </c>
      <c r="C235" t="s">
        <v>102</v>
      </c>
    </row>
    <row r="237" spans="1:3">
      <c r="A237" t="s">
        <v>101</v>
      </c>
      <c r="B237">
        <v>0.01</v>
      </c>
      <c r="C237" t="s">
        <v>102</v>
      </c>
    </row>
    <row r="239" spans="1:3">
      <c r="A239" t="s">
        <v>101</v>
      </c>
      <c r="B239">
        <v>3.07</v>
      </c>
      <c r="C239" t="s">
        <v>102</v>
      </c>
    </row>
    <row r="241" spans="1:3">
      <c r="A241" t="s">
        <v>101</v>
      </c>
      <c r="B241">
        <v>2.41</v>
      </c>
      <c r="C241" t="s">
        <v>102</v>
      </c>
    </row>
    <row r="243" spans="1:3">
      <c r="A243" t="s">
        <v>101</v>
      </c>
      <c r="B243">
        <v>2.86</v>
      </c>
      <c r="C243" t="s">
        <v>102</v>
      </c>
    </row>
    <row r="245" spans="1:3">
      <c r="A245" t="s">
        <v>101</v>
      </c>
      <c r="B245">
        <v>0.01</v>
      </c>
      <c r="C245" t="s">
        <v>102</v>
      </c>
    </row>
    <row r="247" spans="1:3">
      <c r="A247" t="s">
        <v>101</v>
      </c>
      <c r="B247">
        <v>1.48</v>
      </c>
      <c r="C247" t="s">
        <v>102</v>
      </c>
    </row>
    <row r="249" spans="1:3">
      <c r="A249" t="s">
        <v>96</v>
      </c>
      <c r="B249" t="s">
        <v>97</v>
      </c>
      <c r="C249" t="s">
        <v>109</v>
      </c>
    </row>
    <row r="250" spans="1:3">
      <c r="A250" t="s">
        <v>121</v>
      </c>
      <c r="B250" t="s">
        <v>123</v>
      </c>
      <c r="C250" t="s">
        <v>124</v>
      </c>
    </row>
    <row r="252" spans="1:3">
      <c r="A252" t="s">
        <v>99</v>
      </c>
      <c r="B252">
        <v>1</v>
      </c>
    </row>
    <row r="254" spans="1:3">
      <c r="A254" t="s">
        <v>101</v>
      </c>
      <c r="B254">
        <v>0.01</v>
      </c>
      <c r="C254" t="s">
        <v>102</v>
      </c>
    </row>
    <row r="256" spans="1:3">
      <c r="A256" t="s">
        <v>101</v>
      </c>
      <c r="B256">
        <v>0.92</v>
      </c>
      <c r="C256" t="s">
        <v>102</v>
      </c>
    </row>
    <row r="258" spans="1:3">
      <c r="A258" t="s">
        <v>101</v>
      </c>
      <c r="B258">
        <v>1.96</v>
      </c>
      <c r="C258" t="s">
        <v>102</v>
      </c>
    </row>
    <row r="260" spans="1:3">
      <c r="A260" t="s">
        <v>101</v>
      </c>
      <c r="B260">
        <v>1.91</v>
      </c>
      <c r="C260" t="s">
        <v>102</v>
      </c>
    </row>
    <row r="262" spans="1:3">
      <c r="A262" t="s">
        <v>96</v>
      </c>
      <c r="B262" t="s">
        <v>97</v>
      </c>
      <c r="C262" t="s">
        <v>109</v>
      </c>
    </row>
    <row r="263" spans="1:3">
      <c r="A263" t="s">
        <v>125</v>
      </c>
      <c r="B263" t="s">
        <v>122</v>
      </c>
      <c r="C263" t="s">
        <v>115</v>
      </c>
    </row>
    <row r="265" spans="1:3">
      <c r="A265" t="s">
        <v>99</v>
      </c>
      <c r="B265">
        <v>1</v>
      </c>
    </row>
    <row r="267" spans="1:3">
      <c r="A267" t="s">
        <v>101</v>
      </c>
      <c r="B267">
        <v>0.01</v>
      </c>
      <c r="C267" t="s">
        <v>102</v>
      </c>
    </row>
    <row r="269" spans="1:3">
      <c r="A269" t="s">
        <v>101</v>
      </c>
      <c r="B269">
        <v>0.01</v>
      </c>
      <c r="C269" t="s">
        <v>102</v>
      </c>
    </row>
    <row r="271" spans="1:3">
      <c r="A271" t="s">
        <v>101</v>
      </c>
      <c r="B271">
        <v>5.83</v>
      </c>
      <c r="C271" t="s">
        <v>102</v>
      </c>
    </row>
    <row r="273" spans="1:3">
      <c r="A273" t="s">
        <v>101</v>
      </c>
      <c r="B273">
        <v>4.18</v>
      </c>
      <c r="C273" t="s">
        <v>102</v>
      </c>
    </row>
    <row r="275" spans="1:3">
      <c r="A275" t="s">
        <v>101</v>
      </c>
      <c r="B275">
        <v>3.56</v>
      </c>
      <c r="C275" t="s">
        <v>102</v>
      </c>
    </row>
    <row r="277" spans="1:3">
      <c r="A277" t="s">
        <v>101</v>
      </c>
      <c r="B277">
        <v>2.38</v>
      </c>
      <c r="C277" t="s">
        <v>102</v>
      </c>
    </row>
    <row r="279" spans="1:3">
      <c r="A279" t="s">
        <v>101</v>
      </c>
      <c r="B279">
        <v>1.91</v>
      </c>
      <c r="C279" t="s">
        <v>102</v>
      </c>
    </row>
    <row r="281" spans="1:3">
      <c r="A281" t="s">
        <v>101</v>
      </c>
      <c r="B281">
        <v>2.4300000000000002</v>
      </c>
      <c r="C281" t="s">
        <v>102</v>
      </c>
    </row>
    <row r="283" spans="1:3">
      <c r="A283" t="s">
        <v>101</v>
      </c>
      <c r="B283">
        <v>2.2799999999999998</v>
      </c>
      <c r="C283" t="s">
        <v>102</v>
      </c>
    </row>
    <row r="285" spans="1:3">
      <c r="A285" t="s">
        <v>101</v>
      </c>
      <c r="B285">
        <v>0.91</v>
      </c>
      <c r="C285" t="s">
        <v>102</v>
      </c>
    </row>
    <row r="287" spans="1:3">
      <c r="A287" t="s">
        <v>96</v>
      </c>
      <c r="B287" t="s">
        <v>97</v>
      </c>
      <c r="C287" t="s">
        <v>109</v>
      </c>
    </row>
    <row r="288" spans="1:3">
      <c r="A288" t="s">
        <v>125</v>
      </c>
      <c r="B288" t="s">
        <v>123</v>
      </c>
      <c r="C288" t="s">
        <v>124</v>
      </c>
    </row>
    <row r="290" spans="1:3">
      <c r="A290" t="s">
        <v>99</v>
      </c>
      <c r="B290">
        <v>1</v>
      </c>
    </row>
    <row r="292" spans="1:3">
      <c r="A292" t="s">
        <v>101</v>
      </c>
      <c r="B292">
        <v>0.01</v>
      </c>
      <c r="C292" t="s">
        <v>102</v>
      </c>
    </row>
    <row r="294" spans="1:3">
      <c r="A294" t="s">
        <v>101</v>
      </c>
      <c r="B294">
        <v>0.76</v>
      </c>
      <c r="C294" t="s">
        <v>102</v>
      </c>
    </row>
    <row r="296" spans="1:3">
      <c r="A296" t="s">
        <v>101</v>
      </c>
      <c r="B296">
        <v>1.44</v>
      </c>
      <c r="C296" t="s">
        <v>102</v>
      </c>
    </row>
    <row r="298" spans="1:3">
      <c r="A298" t="s">
        <v>101</v>
      </c>
      <c r="B298">
        <v>1.43</v>
      </c>
      <c r="C298" t="s">
        <v>102</v>
      </c>
    </row>
    <row r="300" spans="1:3">
      <c r="A300" t="s">
        <v>96</v>
      </c>
      <c r="B300" t="s">
        <v>97</v>
      </c>
      <c r="C300" t="s">
        <v>109</v>
      </c>
    </row>
    <row r="301" spans="1:3">
      <c r="A301" t="s">
        <v>126</v>
      </c>
      <c r="B301" t="s">
        <v>122</v>
      </c>
      <c r="C301" t="s">
        <v>115</v>
      </c>
    </row>
    <row r="303" spans="1:3">
      <c r="A303" t="s">
        <v>99</v>
      </c>
      <c r="B303">
        <v>1</v>
      </c>
    </row>
    <row r="305" spans="1:3">
      <c r="A305" t="s">
        <v>101</v>
      </c>
      <c r="B305">
        <v>0.01</v>
      </c>
      <c r="C305" t="s">
        <v>102</v>
      </c>
    </row>
    <row r="307" spans="1:3">
      <c r="A307" t="s">
        <v>101</v>
      </c>
      <c r="B307">
        <v>0.01</v>
      </c>
      <c r="C307" t="s">
        <v>102</v>
      </c>
    </row>
    <row r="309" spans="1:3">
      <c r="A309" t="s">
        <v>101</v>
      </c>
      <c r="B309">
        <v>0.01</v>
      </c>
      <c r="C309" t="s">
        <v>102</v>
      </c>
    </row>
    <row r="311" spans="1:3">
      <c r="A311" t="s">
        <v>101</v>
      </c>
      <c r="B311">
        <v>0.01</v>
      </c>
      <c r="C311" t="s">
        <v>102</v>
      </c>
    </row>
    <row r="313" spans="1:3">
      <c r="A313" t="s">
        <v>101</v>
      </c>
      <c r="B313">
        <v>0.01</v>
      </c>
      <c r="C313" t="s">
        <v>102</v>
      </c>
    </row>
    <row r="315" spans="1:3">
      <c r="A315" t="s">
        <v>101</v>
      </c>
      <c r="B315">
        <v>2.7</v>
      </c>
      <c r="C315" t="s">
        <v>102</v>
      </c>
    </row>
    <row r="317" spans="1:3">
      <c r="A317" t="s">
        <v>101</v>
      </c>
      <c r="B317">
        <v>2.15</v>
      </c>
      <c r="C317" t="s">
        <v>102</v>
      </c>
    </row>
    <row r="319" spans="1:3">
      <c r="A319" t="s">
        <v>101</v>
      </c>
      <c r="B319">
        <v>0.01</v>
      </c>
      <c r="C319" t="s">
        <v>102</v>
      </c>
    </row>
    <row r="321" spans="1:3">
      <c r="A321" t="s">
        <v>101</v>
      </c>
      <c r="B321">
        <v>0.01</v>
      </c>
      <c r="C321" t="s">
        <v>102</v>
      </c>
    </row>
    <row r="323" spans="1:3">
      <c r="A323" t="s">
        <v>101</v>
      </c>
      <c r="B323">
        <v>1.04</v>
      </c>
      <c r="C323" t="s">
        <v>102</v>
      </c>
    </row>
    <row r="325" spans="1:3">
      <c r="A325" t="s">
        <v>96</v>
      </c>
      <c r="B325" t="s">
        <v>97</v>
      </c>
      <c r="C325" t="s">
        <v>109</v>
      </c>
    </row>
    <row r="326" spans="1:3">
      <c r="A326" t="s">
        <v>127</v>
      </c>
      <c r="B326" t="s">
        <v>122</v>
      </c>
      <c r="C326" t="s">
        <v>115</v>
      </c>
    </row>
    <row r="328" spans="1:3">
      <c r="A328" t="s">
        <v>99</v>
      </c>
      <c r="B328">
        <v>1</v>
      </c>
    </row>
    <row r="330" spans="1:3">
      <c r="A330" t="s">
        <v>101</v>
      </c>
      <c r="B330">
        <v>0.01</v>
      </c>
      <c r="C330" t="s">
        <v>102</v>
      </c>
    </row>
    <row r="332" spans="1:3">
      <c r="A332" t="s">
        <v>101</v>
      </c>
      <c r="B332">
        <v>0.01</v>
      </c>
      <c r="C332" t="s">
        <v>102</v>
      </c>
    </row>
    <row r="334" spans="1:3">
      <c r="A334" t="s">
        <v>101</v>
      </c>
      <c r="B334">
        <v>0.01</v>
      </c>
      <c r="C334" t="s">
        <v>102</v>
      </c>
    </row>
    <row r="336" spans="1:3">
      <c r="A336" t="s">
        <v>101</v>
      </c>
      <c r="B336">
        <v>0.01</v>
      </c>
      <c r="C336" t="s">
        <v>102</v>
      </c>
    </row>
    <row r="338" spans="1:3">
      <c r="A338" t="s">
        <v>101</v>
      </c>
      <c r="B338">
        <v>0.01</v>
      </c>
      <c r="C338" t="s">
        <v>102</v>
      </c>
    </row>
    <row r="340" spans="1:3">
      <c r="A340" t="s">
        <v>101</v>
      </c>
      <c r="B340">
        <v>3.17</v>
      </c>
      <c r="C340" t="s">
        <v>102</v>
      </c>
    </row>
    <row r="342" spans="1:3">
      <c r="A342" t="s">
        <v>101</v>
      </c>
      <c r="B342">
        <v>2.42</v>
      </c>
      <c r="C342" t="s">
        <v>102</v>
      </c>
    </row>
    <row r="344" spans="1:3">
      <c r="A344" t="s">
        <v>101</v>
      </c>
      <c r="B344">
        <v>0.01</v>
      </c>
      <c r="C344" t="s">
        <v>102</v>
      </c>
    </row>
    <row r="346" spans="1:3">
      <c r="A346" t="s">
        <v>101</v>
      </c>
      <c r="B346">
        <v>0.01</v>
      </c>
      <c r="C346" t="s">
        <v>102</v>
      </c>
    </row>
    <row r="348" spans="1:3">
      <c r="A348" t="s">
        <v>101</v>
      </c>
      <c r="B348">
        <v>1.46</v>
      </c>
      <c r="C348" t="s">
        <v>102</v>
      </c>
    </row>
    <row r="350" spans="1:3">
      <c r="A350" t="s">
        <v>96</v>
      </c>
      <c r="B350" t="s">
        <v>97</v>
      </c>
      <c r="C350" t="s">
        <v>109</v>
      </c>
    </row>
    <row r="351" spans="1:3">
      <c r="A351" t="s">
        <v>127</v>
      </c>
      <c r="B351" t="s">
        <v>123</v>
      </c>
      <c r="C351" t="s">
        <v>124</v>
      </c>
    </row>
    <row r="353" spans="1:3">
      <c r="A353" t="s">
        <v>99</v>
      </c>
      <c r="B353">
        <v>1</v>
      </c>
    </row>
    <row r="355" spans="1:3">
      <c r="A355" t="s">
        <v>101</v>
      </c>
      <c r="B355">
        <v>0.01</v>
      </c>
      <c r="C355" t="s">
        <v>102</v>
      </c>
    </row>
    <row r="357" spans="1:3">
      <c r="A357" t="s">
        <v>101</v>
      </c>
      <c r="B357">
        <v>0.01</v>
      </c>
      <c r="C357" t="s">
        <v>102</v>
      </c>
    </row>
    <row r="359" spans="1:3">
      <c r="A359" t="s">
        <v>101</v>
      </c>
      <c r="B359">
        <v>1.82</v>
      </c>
      <c r="C359" t="s">
        <v>102</v>
      </c>
    </row>
    <row r="361" spans="1:3">
      <c r="A361" t="s">
        <v>101</v>
      </c>
      <c r="B361">
        <v>0.01</v>
      </c>
      <c r="C361" t="s">
        <v>102</v>
      </c>
    </row>
    <row r="363" spans="1:3">
      <c r="A363" t="s">
        <v>96</v>
      </c>
      <c r="B363" t="s">
        <v>97</v>
      </c>
      <c r="C363" t="s">
        <v>109</v>
      </c>
    </row>
    <row r="364" spans="1:3">
      <c r="A364" t="s">
        <v>128</v>
      </c>
      <c r="B364" t="s">
        <v>122</v>
      </c>
      <c r="C364" t="s">
        <v>115</v>
      </c>
    </row>
    <row r="366" spans="1:3">
      <c r="A366" t="s">
        <v>99</v>
      </c>
      <c r="B366">
        <v>1</v>
      </c>
    </row>
    <row r="368" spans="1:3">
      <c r="A368" t="s">
        <v>101</v>
      </c>
      <c r="B368">
        <v>0.01</v>
      </c>
      <c r="C368" t="s">
        <v>102</v>
      </c>
    </row>
    <row r="370" spans="1:3">
      <c r="A370" t="s">
        <v>101</v>
      </c>
      <c r="B370">
        <v>0.01</v>
      </c>
      <c r="C370" t="s">
        <v>102</v>
      </c>
    </row>
    <row r="372" spans="1:3">
      <c r="A372" t="s">
        <v>101</v>
      </c>
      <c r="B372">
        <v>0.01</v>
      </c>
      <c r="C372" t="s">
        <v>102</v>
      </c>
    </row>
    <row r="374" spans="1:3">
      <c r="A374" t="s">
        <v>101</v>
      </c>
      <c r="B374">
        <v>0.01</v>
      </c>
      <c r="C374" t="s">
        <v>102</v>
      </c>
    </row>
    <row r="376" spans="1:3">
      <c r="A376" t="s">
        <v>101</v>
      </c>
      <c r="B376">
        <v>0.01</v>
      </c>
      <c r="C376" t="s">
        <v>102</v>
      </c>
    </row>
    <row r="378" spans="1:3">
      <c r="A378" t="s">
        <v>101</v>
      </c>
      <c r="B378">
        <v>0.01</v>
      </c>
      <c r="C378" t="s">
        <v>102</v>
      </c>
    </row>
    <row r="380" spans="1:3">
      <c r="A380" t="s">
        <v>101</v>
      </c>
      <c r="B380">
        <v>2.35</v>
      </c>
      <c r="C380" t="s">
        <v>102</v>
      </c>
    </row>
    <row r="382" spans="1:3">
      <c r="A382" t="s">
        <v>101</v>
      </c>
      <c r="B382">
        <v>2.88</v>
      </c>
      <c r="C382" t="s">
        <v>102</v>
      </c>
    </row>
    <row r="384" spans="1:3">
      <c r="A384" t="s">
        <v>101</v>
      </c>
      <c r="B384">
        <v>0.01</v>
      </c>
      <c r="C384" t="s">
        <v>102</v>
      </c>
    </row>
    <row r="386" spans="1:3">
      <c r="A386" t="s">
        <v>101</v>
      </c>
      <c r="B386">
        <v>0.01</v>
      </c>
      <c r="C386" t="s">
        <v>102</v>
      </c>
    </row>
    <row r="388" spans="1:3">
      <c r="A388" t="s">
        <v>96</v>
      </c>
      <c r="B388" t="s">
        <v>97</v>
      </c>
      <c r="C388" t="s">
        <v>109</v>
      </c>
    </row>
    <row r="389" spans="1:3">
      <c r="A389" t="s">
        <v>128</v>
      </c>
      <c r="B389" t="s">
        <v>123</v>
      </c>
      <c r="C389" t="s">
        <v>124</v>
      </c>
    </row>
    <row r="391" spans="1:3">
      <c r="A391" t="s">
        <v>99</v>
      </c>
      <c r="B391">
        <v>1</v>
      </c>
    </row>
    <row r="393" spans="1:3">
      <c r="A393" t="s">
        <v>101</v>
      </c>
      <c r="B393">
        <v>0.01</v>
      </c>
      <c r="C393" t="s">
        <v>102</v>
      </c>
    </row>
    <row r="395" spans="1:3">
      <c r="A395" t="s">
        <v>101</v>
      </c>
      <c r="B395">
        <v>0.01</v>
      </c>
      <c r="C395" t="s">
        <v>102</v>
      </c>
    </row>
    <row r="397" spans="1:3">
      <c r="A397" t="s">
        <v>101</v>
      </c>
      <c r="B397">
        <v>1.8</v>
      </c>
      <c r="C397" t="s">
        <v>102</v>
      </c>
    </row>
    <row r="399" spans="1:3">
      <c r="A399" t="s">
        <v>101</v>
      </c>
      <c r="B399">
        <v>0.01</v>
      </c>
      <c r="C399" t="s">
        <v>102</v>
      </c>
    </row>
    <row r="403" spans="1:3">
      <c r="A403" t="s">
        <v>89</v>
      </c>
      <c r="B403">
        <v>16.100000000000001</v>
      </c>
      <c r="C403" s="2">
        <v>42005.422546296293</v>
      </c>
    </row>
    <row r="404" spans="1:3">
      <c r="A404" t="s">
        <v>90</v>
      </c>
      <c r="B404" t="s">
        <v>91</v>
      </c>
      <c r="C404" t="s">
        <v>92</v>
      </c>
    </row>
    <row r="406" spans="1:3">
      <c r="A406" t="s">
        <v>93</v>
      </c>
      <c r="B406" t="s">
        <v>94</v>
      </c>
      <c r="C406" t="s">
        <v>95</v>
      </c>
    </row>
    <row r="408" spans="1:3">
      <c r="A408" t="s">
        <v>96</v>
      </c>
      <c r="B408" t="s">
        <v>97</v>
      </c>
      <c r="C408" t="s">
        <v>129</v>
      </c>
    </row>
    <row r="409" spans="1:3">
      <c r="A409" t="s">
        <v>118</v>
      </c>
      <c r="B409" t="s">
        <v>119</v>
      </c>
      <c r="C409" t="s">
        <v>120</v>
      </c>
    </row>
    <row r="411" spans="1:3">
      <c r="A411" t="s">
        <v>99</v>
      </c>
      <c r="B411">
        <v>1</v>
      </c>
    </row>
    <row r="413" spans="1:3">
      <c r="A413" t="s">
        <v>96</v>
      </c>
      <c r="B413" t="s">
        <v>97</v>
      </c>
      <c r="C413" t="s">
        <v>129</v>
      </c>
    </row>
    <row r="414" spans="1:3">
      <c r="A414" t="s">
        <v>130</v>
      </c>
      <c r="B414" t="s">
        <v>131</v>
      </c>
      <c r="C414" t="s">
        <v>120</v>
      </c>
    </row>
    <row r="416" spans="1:3">
      <c r="A416" t="s">
        <v>99</v>
      </c>
      <c r="B416">
        <v>1</v>
      </c>
    </row>
    <row r="418" spans="1:3">
      <c r="A418" t="s">
        <v>101</v>
      </c>
      <c r="B418">
        <v>0.66</v>
      </c>
      <c r="C418" t="s">
        <v>102</v>
      </c>
    </row>
    <row r="420" spans="1:3">
      <c r="A420" t="s">
        <v>101</v>
      </c>
      <c r="B420">
        <v>0.48</v>
      </c>
      <c r="C420" t="s">
        <v>102</v>
      </c>
    </row>
    <row r="422" spans="1:3">
      <c r="A422" t="s">
        <v>101</v>
      </c>
      <c r="B422">
        <v>1.06</v>
      </c>
      <c r="C422" t="s">
        <v>102</v>
      </c>
    </row>
    <row r="424" spans="1:3">
      <c r="A424" t="s">
        <v>101</v>
      </c>
      <c r="B424">
        <v>0.81</v>
      </c>
      <c r="C424" t="s">
        <v>102</v>
      </c>
    </row>
    <row r="426" spans="1:3">
      <c r="A426" t="s">
        <v>101</v>
      </c>
      <c r="B426">
        <v>0.83</v>
      </c>
      <c r="C426" t="s">
        <v>102</v>
      </c>
    </row>
    <row r="428" spans="1:3">
      <c r="A428" t="s">
        <v>101</v>
      </c>
      <c r="B428">
        <v>0.68</v>
      </c>
      <c r="C428" t="s">
        <v>102</v>
      </c>
    </row>
    <row r="430" spans="1:3">
      <c r="A430" t="s">
        <v>101</v>
      </c>
      <c r="B430">
        <v>0.66</v>
      </c>
      <c r="C430" t="s">
        <v>102</v>
      </c>
    </row>
    <row r="432" spans="1:3">
      <c r="A432" t="s">
        <v>101</v>
      </c>
      <c r="B432">
        <v>0.59</v>
      </c>
      <c r="C432" t="s">
        <v>102</v>
      </c>
    </row>
    <row r="434" spans="1:3">
      <c r="A434" t="s">
        <v>101</v>
      </c>
      <c r="B434">
        <v>1.06</v>
      </c>
      <c r="C434" t="s">
        <v>102</v>
      </c>
    </row>
    <row r="436" spans="1:3">
      <c r="A436" t="s">
        <v>101</v>
      </c>
      <c r="B436">
        <v>0.68</v>
      </c>
      <c r="C436" t="s">
        <v>102</v>
      </c>
    </row>
    <row r="438" spans="1:3">
      <c r="A438" t="s">
        <v>101</v>
      </c>
      <c r="B438">
        <v>0.71</v>
      </c>
      <c r="C438" t="s">
        <v>102</v>
      </c>
    </row>
    <row r="440" spans="1:3">
      <c r="A440" t="s">
        <v>101</v>
      </c>
      <c r="B440">
        <v>1.57</v>
      </c>
      <c r="C440" t="s">
        <v>102</v>
      </c>
    </row>
    <row r="442" spans="1:3">
      <c r="A442" t="s">
        <v>101</v>
      </c>
      <c r="B442">
        <v>0.73</v>
      </c>
      <c r="C442" t="s">
        <v>102</v>
      </c>
    </row>
    <row r="444" spans="1:3">
      <c r="A444" t="s">
        <v>101</v>
      </c>
      <c r="B444">
        <v>0.85</v>
      </c>
      <c r="C444" t="s">
        <v>102</v>
      </c>
    </row>
    <row r="446" spans="1:3">
      <c r="A446" t="s">
        <v>101</v>
      </c>
      <c r="B446">
        <v>0.93</v>
      </c>
      <c r="C446" t="s">
        <v>102</v>
      </c>
    </row>
    <row r="448" spans="1:3">
      <c r="A448" t="s">
        <v>101</v>
      </c>
      <c r="B448">
        <v>0.01</v>
      </c>
      <c r="C448" t="s">
        <v>102</v>
      </c>
    </row>
    <row r="450" spans="1:3">
      <c r="A450" t="s">
        <v>101</v>
      </c>
      <c r="B450">
        <v>0.01</v>
      </c>
      <c r="C450" t="s">
        <v>102</v>
      </c>
    </row>
    <row r="452" spans="1:3">
      <c r="A452" t="s">
        <v>101</v>
      </c>
      <c r="B452">
        <v>0.94</v>
      </c>
      <c r="C452" t="s">
        <v>102</v>
      </c>
    </row>
    <row r="454" spans="1:3">
      <c r="A454" t="s">
        <v>101</v>
      </c>
      <c r="B454">
        <v>0.94</v>
      </c>
      <c r="C454" t="s">
        <v>102</v>
      </c>
    </row>
    <row r="456" spans="1:3">
      <c r="A456" t="s">
        <v>96</v>
      </c>
      <c r="B456" t="s">
        <v>97</v>
      </c>
      <c r="C456" t="s">
        <v>129</v>
      </c>
    </row>
    <row r="457" spans="1:3">
      <c r="A457" t="s">
        <v>130</v>
      </c>
      <c r="B457" t="s">
        <v>132</v>
      </c>
      <c r="C457" t="s">
        <v>133</v>
      </c>
    </row>
    <row r="459" spans="1:3">
      <c r="A459" t="s">
        <v>99</v>
      </c>
      <c r="B459">
        <v>1</v>
      </c>
    </row>
    <row r="461" spans="1:3">
      <c r="A461" t="s">
        <v>101</v>
      </c>
      <c r="B461">
        <v>1.4</v>
      </c>
      <c r="C461" t="s">
        <v>102</v>
      </c>
    </row>
    <row r="463" spans="1:3">
      <c r="A463" t="s">
        <v>96</v>
      </c>
      <c r="B463" t="s">
        <v>97</v>
      </c>
      <c r="C463" t="s">
        <v>129</v>
      </c>
    </row>
    <row r="464" spans="1:3">
      <c r="A464" t="s">
        <v>134</v>
      </c>
      <c r="B464" t="s">
        <v>131</v>
      </c>
      <c r="C464" t="s">
        <v>120</v>
      </c>
    </row>
    <row r="466" spans="1:3">
      <c r="A466" t="s">
        <v>99</v>
      </c>
      <c r="B466">
        <v>1</v>
      </c>
    </row>
    <row r="468" spans="1:3">
      <c r="A468" t="s">
        <v>101</v>
      </c>
      <c r="B468">
        <v>0.69</v>
      </c>
      <c r="C468" t="s">
        <v>102</v>
      </c>
    </row>
    <row r="470" spans="1:3">
      <c r="A470" t="s">
        <v>101</v>
      </c>
      <c r="B470">
        <v>0.61</v>
      </c>
      <c r="C470" t="s">
        <v>102</v>
      </c>
    </row>
    <row r="472" spans="1:3">
      <c r="A472" t="s">
        <v>101</v>
      </c>
      <c r="B472">
        <v>0.53</v>
      </c>
      <c r="C472" t="s">
        <v>102</v>
      </c>
    </row>
    <row r="474" spans="1:3">
      <c r="A474" t="s">
        <v>101</v>
      </c>
      <c r="B474">
        <v>0.47</v>
      </c>
      <c r="C474" t="s">
        <v>102</v>
      </c>
    </row>
    <row r="476" spans="1:3">
      <c r="A476" t="s">
        <v>101</v>
      </c>
      <c r="B476">
        <v>0.51</v>
      </c>
      <c r="C476" t="s">
        <v>102</v>
      </c>
    </row>
    <row r="478" spans="1:3">
      <c r="A478" t="s">
        <v>101</v>
      </c>
      <c r="B478">
        <v>0.4</v>
      </c>
      <c r="C478" t="s">
        <v>102</v>
      </c>
    </row>
    <row r="480" spans="1:3">
      <c r="A480" t="s">
        <v>101</v>
      </c>
      <c r="B480">
        <v>0.99</v>
      </c>
      <c r="C480" t="s">
        <v>102</v>
      </c>
    </row>
    <row r="482" spans="1:3">
      <c r="A482" t="s">
        <v>101</v>
      </c>
      <c r="B482">
        <v>0.56000000000000005</v>
      </c>
      <c r="C482" t="s">
        <v>102</v>
      </c>
    </row>
    <row r="484" spans="1:3">
      <c r="A484" t="s">
        <v>101</v>
      </c>
      <c r="B484">
        <v>0.67</v>
      </c>
      <c r="C484" t="s">
        <v>102</v>
      </c>
    </row>
    <row r="486" spans="1:3">
      <c r="A486" t="s">
        <v>101</v>
      </c>
      <c r="B486">
        <v>1.53</v>
      </c>
      <c r="C486" t="s">
        <v>102</v>
      </c>
    </row>
    <row r="488" spans="1:3">
      <c r="A488" t="s">
        <v>101</v>
      </c>
      <c r="B488">
        <v>0.7</v>
      </c>
      <c r="C488" t="s">
        <v>102</v>
      </c>
    </row>
    <row r="490" spans="1:3">
      <c r="A490" t="s">
        <v>101</v>
      </c>
      <c r="B490">
        <v>0.83</v>
      </c>
      <c r="C490" t="s">
        <v>102</v>
      </c>
    </row>
    <row r="492" spans="1:3">
      <c r="A492" t="s">
        <v>101</v>
      </c>
      <c r="B492">
        <v>0.95</v>
      </c>
      <c r="C492" t="s">
        <v>102</v>
      </c>
    </row>
    <row r="494" spans="1:3">
      <c r="A494" t="s">
        <v>101</v>
      </c>
      <c r="B494">
        <v>1.5</v>
      </c>
      <c r="C494" t="s">
        <v>102</v>
      </c>
    </row>
    <row r="496" spans="1:3">
      <c r="A496" t="s">
        <v>101</v>
      </c>
      <c r="B496">
        <v>0.68</v>
      </c>
      <c r="C496" t="s">
        <v>102</v>
      </c>
    </row>
    <row r="498" spans="1:3">
      <c r="A498" t="s">
        <v>101</v>
      </c>
      <c r="B498">
        <v>0.89</v>
      </c>
      <c r="C498" t="s">
        <v>102</v>
      </c>
    </row>
    <row r="500" spans="1:3">
      <c r="A500" t="s">
        <v>101</v>
      </c>
      <c r="B500">
        <v>0.95</v>
      </c>
      <c r="C500" t="s">
        <v>102</v>
      </c>
    </row>
    <row r="502" spans="1:3">
      <c r="A502" t="s">
        <v>101</v>
      </c>
      <c r="B502">
        <v>1.4</v>
      </c>
      <c r="C502" t="s">
        <v>102</v>
      </c>
    </row>
    <row r="504" spans="1:3">
      <c r="A504" t="s">
        <v>101</v>
      </c>
      <c r="B504">
        <v>0.6</v>
      </c>
      <c r="C504" t="s">
        <v>102</v>
      </c>
    </row>
    <row r="506" spans="1:3">
      <c r="A506" t="s">
        <v>101</v>
      </c>
      <c r="B506">
        <v>0.85</v>
      </c>
      <c r="C506" t="s">
        <v>102</v>
      </c>
    </row>
    <row r="508" spans="1:3">
      <c r="A508" t="s">
        <v>101</v>
      </c>
      <c r="B508">
        <v>0.72</v>
      </c>
      <c r="C508" t="s">
        <v>102</v>
      </c>
    </row>
    <row r="510" spans="1:3">
      <c r="A510" t="s">
        <v>96</v>
      </c>
      <c r="B510" t="s">
        <v>97</v>
      </c>
      <c r="C510" t="s">
        <v>129</v>
      </c>
    </row>
    <row r="511" spans="1:3">
      <c r="A511" t="s">
        <v>135</v>
      </c>
      <c r="B511" t="s">
        <v>131</v>
      </c>
      <c r="C511" t="s">
        <v>120</v>
      </c>
    </row>
    <row r="513" spans="1:3">
      <c r="A513" t="s">
        <v>99</v>
      </c>
      <c r="B513">
        <v>1</v>
      </c>
    </row>
    <row r="515" spans="1:3">
      <c r="A515" t="s">
        <v>101</v>
      </c>
      <c r="B515">
        <v>0.34</v>
      </c>
      <c r="C515" t="s">
        <v>102</v>
      </c>
    </row>
    <row r="517" spans="1:3">
      <c r="A517" t="s">
        <v>101</v>
      </c>
      <c r="B517">
        <v>0.17</v>
      </c>
      <c r="C517" t="s">
        <v>102</v>
      </c>
    </row>
    <row r="519" spans="1:3">
      <c r="A519" t="s">
        <v>101</v>
      </c>
      <c r="B519">
        <v>0.54</v>
      </c>
      <c r="C519" t="s">
        <v>102</v>
      </c>
    </row>
    <row r="521" spans="1:3">
      <c r="A521" t="s">
        <v>101</v>
      </c>
      <c r="B521">
        <v>0.3</v>
      </c>
      <c r="C521" t="s">
        <v>102</v>
      </c>
    </row>
    <row r="523" spans="1:3">
      <c r="A523" t="s">
        <v>101</v>
      </c>
      <c r="B523">
        <v>0.61</v>
      </c>
      <c r="C523" t="s">
        <v>102</v>
      </c>
    </row>
    <row r="525" spans="1:3">
      <c r="A525" t="s">
        <v>101</v>
      </c>
      <c r="B525">
        <v>0.47</v>
      </c>
      <c r="C525" t="s">
        <v>102</v>
      </c>
    </row>
    <row r="527" spans="1:3">
      <c r="A527" t="s">
        <v>101</v>
      </c>
      <c r="B527">
        <v>1.1100000000000001</v>
      </c>
      <c r="C527" t="s">
        <v>102</v>
      </c>
    </row>
    <row r="529" spans="1:3">
      <c r="A529" t="s">
        <v>101</v>
      </c>
      <c r="B529">
        <v>0.9</v>
      </c>
      <c r="C529" t="s">
        <v>102</v>
      </c>
    </row>
    <row r="531" spans="1:3">
      <c r="A531" t="s">
        <v>101</v>
      </c>
      <c r="B531">
        <v>0.84</v>
      </c>
      <c r="C531" t="s">
        <v>102</v>
      </c>
    </row>
    <row r="533" spans="1:3">
      <c r="A533" t="s">
        <v>101</v>
      </c>
      <c r="B533">
        <v>0.7</v>
      </c>
      <c r="C533" t="s">
        <v>102</v>
      </c>
    </row>
    <row r="535" spans="1:3">
      <c r="A535" t="s">
        <v>101</v>
      </c>
      <c r="B535">
        <v>0.47</v>
      </c>
      <c r="C535" t="s">
        <v>102</v>
      </c>
    </row>
    <row r="537" spans="1:3">
      <c r="A537" t="s">
        <v>101</v>
      </c>
      <c r="B537">
        <v>0.47</v>
      </c>
      <c r="C537" t="s">
        <v>102</v>
      </c>
    </row>
    <row r="539" spans="1:3">
      <c r="A539" t="s">
        <v>96</v>
      </c>
      <c r="B539" t="s">
        <v>97</v>
      </c>
      <c r="C539" t="s">
        <v>129</v>
      </c>
    </row>
    <row r="540" spans="1:3">
      <c r="A540" t="s">
        <v>135</v>
      </c>
      <c r="B540" t="s">
        <v>132</v>
      </c>
      <c r="C540" t="s">
        <v>133</v>
      </c>
    </row>
    <row r="542" spans="1:3">
      <c r="A542" t="s">
        <v>99</v>
      </c>
      <c r="B542">
        <v>1</v>
      </c>
    </row>
    <row r="544" spans="1:3">
      <c r="A544" t="s">
        <v>101</v>
      </c>
      <c r="B544">
        <v>1.57</v>
      </c>
      <c r="C544" t="s">
        <v>102</v>
      </c>
    </row>
    <row r="546" spans="1:3">
      <c r="A546" t="s">
        <v>96</v>
      </c>
      <c r="B546" t="s">
        <v>97</v>
      </c>
      <c r="C546" t="s">
        <v>136</v>
      </c>
    </row>
    <row r="547" spans="1:3">
      <c r="A547" t="s">
        <v>113</v>
      </c>
      <c r="B547" t="s">
        <v>122</v>
      </c>
      <c r="C547" t="s">
        <v>115</v>
      </c>
    </row>
    <row r="549" spans="1:3">
      <c r="A549" t="s">
        <v>99</v>
      </c>
      <c r="B549">
        <v>1</v>
      </c>
    </row>
    <row r="551" spans="1:3">
      <c r="A551" t="s">
        <v>101</v>
      </c>
      <c r="B551">
        <v>0.83</v>
      </c>
      <c r="C551" t="s">
        <v>102</v>
      </c>
    </row>
    <row r="553" spans="1:3">
      <c r="A553" t="s">
        <v>101</v>
      </c>
      <c r="B553">
        <v>0.49</v>
      </c>
      <c r="C553" t="s">
        <v>102</v>
      </c>
    </row>
    <row r="555" spans="1:3">
      <c r="A555" t="s">
        <v>101</v>
      </c>
      <c r="B555">
        <v>0.5</v>
      </c>
      <c r="C555" t="s">
        <v>102</v>
      </c>
    </row>
    <row r="557" spans="1:3">
      <c r="A557" t="s">
        <v>101</v>
      </c>
      <c r="B557">
        <v>0.42</v>
      </c>
      <c r="C557" t="s">
        <v>102</v>
      </c>
    </row>
    <row r="559" spans="1:3">
      <c r="A559" t="s">
        <v>101</v>
      </c>
      <c r="B559">
        <v>0.45</v>
      </c>
      <c r="C559" t="s">
        <v>102</v>
      </c>
    </row>
    <row r="561" spans="1:3">
      <c r="A561" t="s">
        <v>101</v>
      </c>
      <c r="B561">
        <v>0.37</v>
      </c>
      <c r="C561" t="s">
        <v>102</v>
      </c>
    </row>
    <row r="563" spans="1:3">
      <c r="A563" t="s">
        <v>101</v>
      </c>
      <c r="B563">
        <v>0.97</v>
      </c>
      <c r="C563" t="s">
        <v>102</v>
      </c>
    </row>
    <row r="565" spans="1:3">
      <c r="A565" t="s">
        <v>101</v>
      </c>
      <c r="B565">
        <v>0.63</v>
      </c>
      <c r="C565" t="s">
        <v>102</v>
      </c>
    </row>
    <row r="567" spans="1:3">
      <c r="A567" t="s">
        <v>101</v>
      </c>
      <c r="B567">
        <v>0.7</v>
      </c>
      <c r="C567" t="s">
        <v>102</v>
      </c>
    </row>
    <row r="569" spans="1:3">
      <c r="A569" t="s">
        <v>101</v>
      </c>
      <c r="B569">
        <v>1.48</v>
      </c>
      <c r="C569" t="s">
        <v>102</v>
      </c>
    </row>
    <row r="571" spans="1:3">
      <c r="A571" t="s">
        <v>101</v>
      </c>
      <c r="B571">
        <v>0.68</v>
      </c>
      <c r="C571" t="s">
        <v>102</v>
      </c>
    </row>
    <row r="573" spans="1:3">
      <c r="A573" t="s">
        <v>101</v>
      </c>
      <c r="B573">
        <v>0.85</v>
      </c>
      <c r="C573" t="s">
        <v>102</v>
      </c>
    </row>
    <row r="575" spans="1:3">
      <c r="A575" t="s">
        <v>101</v>
      </c>
      <c r="B575">
        <v>0.97</v>
      </c>
      <c r="C575" t="s">
        <v>102</v>
      </c>
    </row>
    <row r="577" spans="1:3">
      <c r="A577" t="s">
        <v>101</v>
      </c>
      <c r="B577">
        <v>1.43</v>
      </c>
      <c r="C577" t="s">
        <v>102</v>
      </c>
    </row>
    <row r="579" spans="1:3">
      <c r="A579" t="s">
        <v>101</v>
      </c>
      <c r="B579">
        <v>0.62</v>
      </c>
      <c r="C579" t="s">
        <v>102</v>
      </c>
    </row>
    <row r="581" spans="1:3">
      <c r="A581" t="s">
        <v>101</v>
      </c>
      <c r="B581">
        <v>0.91</v>
      </c>
      <c r="C581" t="s">
        <v>102</v>
      </c>
    </row>
    <row r="583" spans="1:3">
      <c r="A583" t="s">
        <v>101</v>
      </c>
      <c r="B583">
        <v>0.99</v>
      </c>
      <c r="C583" t="s">
        <v>102</v>
      </c>
    </row>
    <row r="585" spans="1:3">
      <c r="A585" t="s">
        <v>101</v>
      </c>
      <c r="B585">
        <v>1.37</v>
      </c>
      <c r="C585" t="s">
        <v>102</v>
      </c>
    </row>
    <row r="587" spans="1:3">
      <c r="A587" t="s">
        <v>101</v>
      </c>
      <c r="B587">
        <v>0.6</v>
      </c>
      <c r="C587" t="s">
        <v>102</v>
      </c>
    </row>
    <row r="589" spans="1:3">
      <c r="A589" t="s">
        <v>101</v>
      </c>
      <c r="B589">
        <v>0.87</v>
      </c>
      <c r="C589" t="s">
        <v>102</v>
      </c>
    </row>
    <row r="591" spans="1:3">
      <c r="A591" t="s">
        <v>101</v>
      </c>
      <c r="B591">
        <v>0.75</v>
      </c>
      <c r="C591" t="s">
        <v>102</v>
      </c>
    </row>
    <row r="593" spans="1:3">
      <c r="A593" t="s">
        <v>96</v>
      </c>
      <c r="B593" t="s">
        <v>97</v>
      </c>
      <c r="C593" t="s">
        <v>136</v>
      </c>
    </row>
    <row r="594" spans="1:3">
      <c r="A594" t="s">
        <v>121</v>
      </c>
      <c r="B594" t="s">
        <v>122</v>
      </c>
      <c r="C594" t="s">
        <v>115</v>
      </c>
    </row>
    <row r="596" spans="1:3">
      <c r="A596" t="s">
        <v>99</v>
      </c>
      <c r="B596">
        <v>1</v>
      </c>
    </row>
    <row r="598" spans="1:3">
      <c r="A598" t="s">
        <v>101</v>
      </c>
      <c r="B598">
        <v>0.73</v>
      </c>
      <c r="C598" t="s">
        <v>102</v>
      </c>
    </row>
    <row r="600" spans="1:3">
      <c r="A600" t="s">
        <v>101</v>
      </c>
      <c r="B600">
        <v>0.4</v>
      </c>
      <c r="C600" t="s">
        <v>102</v>
      </c>
    </row>
    <row r="602" spans="1:3">
      <c r="A602" t="s">
        <v>101</v>
      </c>
      <c r="B602">
        <v>0.78</v>
      </c>
      <c r="C602" t="s">
        <v>102</v>
      </c>
    </row>
    <row r="604" spans="1:3">
      <c r="A604" t="s">
        <v>101</v>
      </c>
      <c r="B604">
        <v>0.57999999999999996</v>
      </c>
      <c r="C604" t="s">
        <v>102</v>
      </c>
    </row>
    <row r="606" spans="1:3">
      <c r="A606" t="s">
        <v>101</v>
      </c>
      <c r="B606">
        <v>0.68</v>
      </c>
      <c r="C606" t="s">
        <v>102</v>
      </c>
    </row>
    <row r="608" spans="1:3">
      <c r="A608" t="s">
        <v>101</v>
      </c>
      <c r="B608">
        <v>0.55000000000000004</v>
      </c>
      <c r="C608" t="s">
        <v>102</v>
      </c>
    </row>
    <row r="610" spans="1:3">
      <c r="A610" t="s">
        <v>101</v>
      </c>
      <c r="B610">
        <v>0.93</v>
      </c>
      <c r="C610" t="s">
        <v>102</v>
      </c>
    </row>
    <row r="612" spans="1:3">
      <c r="A612" t="s">
        <v>101</v>
      </c>
      <c r="B612">
        <v>0.61</v>
      </c>
      <c r="C612" t="s">
        <v>102</v>
      </c>
    </row>
    <row r="614" spans="1:3">
      <c r="A614" t="s">
        <v>101</v>
      </c>
      <c r="B614">
        <v>0.62</v>
      </c>
      <c r="C614" t="s">
        <v>102</v>
      </c>
    </row>
    <row r="616" spans="1:3">
      <c r="A616" t="s">
        <v>101</v>
      </c>
      <c r="B616">
        <v>0.01</v>
      </c>
      <c r="C616" t="s">
        <v>102</v>
      </c>
    </row>
    <row r="618" spans="1:3">
      <c r="A618" t="s">
        <v>101</v>
      </c>
      <c r="B618">
        <v>0.01</v>
      </c>
      <c r="C618" t="s">
        <v>102</v>
      </c>
    </row>
    <row r="620" spans="1:3">
      <c r="A620" t="s">
        <v>101</v>
      </c>
      <c r="B620">
        <v>0.75</v>
      </c>
      <c r="C620" t="s">
        <v>102</v>
      </c>
    </row>
    <row r="622" spans="1:3">
      <c r="A622" t="s">
        <v>101</v>
      </c>
      <c r="B622">
        <v>0.01</v>
      </c>
      <c r="C622" t="s">
        <v>102</v>
      </c>
    </row>
    <row r="624" spans="1:3">
      <c r="A624" t="s">
        <v>101</v>
      </c>
      <c r="B624">
        <v>1.44</v>
      </c>
      <c r="C624" t="s">
        <v>102</v>
      </c>
    </row>
    <row r="626" spans="1:3">
      <c r="A626" t="s">
        <v>101</v>
      </c>
      <c r="B626">
        <v>0.71</v>
      </c>
      <c r="C626" t="s">
        <v>102</v>
      </c>
    </row>
    <row r="628" spans="1:3">
      <c r="A628" t="s">
        <v>101</v>
      </c>
      <c r="B628">
        <v>0.76</v>
      </c>
      <c r="C628" t="s">
        <v>102</v>
      </c>
    </row>
    <row r="630" spans="1:3">
      <c r="A630" t="s">
        <v>101</v>
      </c>
      <c r="B630">
        <v>0.76</v>
      </c>
      <c r="C630" t="s">
        <v>102</v>
      </c>
    </row>
    <row r="632" spans="1:3">
      <c r="A632" t="s">
        <v>96</v>
      </c>
      <c r="B632" t="s">
        <v>97</v>
      </c>
      <c r="C632" t="s">
        <v>136</v>
      </c>
    </row>
    <row r="633" spans="1:3">
      <c r="A633" t="s">
        <v>125</v>
      </c>
      <c r="B633" t="s">
        <v>122</v>
      </c>
      <c r="C633" t="s">
        <v>115</v>
      </c>
    </row>
    <row r="635" spans="1:3">
      <c r="A635" t="s">
        <v>99</v>
      </c>
      <c r="B635">
        <v>1</v>
      </c>
    </row>
    <row r="637" spans="1:3">
      <c r="A637" t="s">
        <v>101</v>
      </c>
      <c r="B637">
        <v>0.49</v>
      </c>
      <c r="C637" t="s">
        <v>102</v>
      </c>
    </row>
    <row r="639" spans="1:3">
      <c r="A639" t="s">
        <v>101</v>
      </c>
      <c r="B639">
        <v>0.37</v>
      </c>
      <c r="C639" t="s">
        <v>102</v>
      </c>
    </row>
    <row r="641" spans="1:3">
      <c r="A641" t="s">
        <v>101</v>
      </c>
      <c r="B641">
        <v>0.42</v>
      </c>
      <c r="C641" t="s">
        <v>102</v>
      </c>
    </row>
    <row r="643" spans="1:3">
      <c r="A643" t="s">
        <v>101</v>
      </c>
      <c r="B643">
        <v>0.36</v>
      </c>
      <c r="C643" t="s">
        <v>102</v>
      </c>
    </row>
    <row r="645" spans="1:3">
      <c r="A645" t="s">
        <v>101</v>
      </c>
      <c r="B645">
        <v>0.44</v>
      </c>
      <c r="C645" t="s">
        <v>102</v>
      </c>
    </row>
    <row r="647" spans="1:3">
      <c r="A647" t="s">
        <v>101</v>
      </c>
      <c r="B647">
        <v>0.33</v>
      </c>
      <c r="C647" t="s">
        <v>102</v>
      </c>
    </row>
    <row r="649" spans="1:3">
      <c r="A649" t="s">
        <v>101</v>
      </c>
      <c r="B649">
        <v>0.71</v>
      </c>
      <c r="C649" t="s">
        <v>102</v>
      </c>
    </row>
    <row r="651" spans="1:3">
      <c r="A651" t="s">
        <v>101</v>
      </c>
      <c r="B651">
        <v>0.52</v>
      </c>
      <c r="C651" t="s">
        <v>102</v>
      </c>
    </row>
    <row r="653" spans="1:3">
      <c r="A653" t="s">
        <v>101</v>
      </c>
      <c r="B653">
        <v>0.6</v>
      </c>
      <c r="C653" t="s">
        <v>102</v>
      </c>
    </row>
    <row r="655" spans="1:3">
      <c r="A655" t="s">
        <v>101</v>
      </c>
      <c r="B655">
        <v>1.29</v>
      </c>
      <c r="C655" t="s">
        <v>102</v>
      </c>
    </row>
    <row r="657" spans="1:3">
      <c r="A657" t="s">
        <v>101</v>
      </c>
      <c r="B657">
        <v>0.6</v>
      </c>
      <c r="C657" t="s">
        <v>102</v>
      </c>
    </row>
    <row r="659" spans="1:3">
      <c r="A659" t="s">
        <v>101</v>
      </c>
      <c r="B659">
        <v>0.73</v>
      </c>
      <c r="C659" t="s">
        <v>102</v>
      </c>
    </row>
    <row r="661" spans="1:3">
      <c r="A661" t="s">
        <v>101</v>
      </c>
      <c r="B661">
        <v>0.82</v>
      </c>
      <c r="C661" t="s">
        <v>102</v>
      </c>
    </row>
    <row r="663" spans="1:3">
      <c r="A663" t="s">
        <v>96</v>
      </c>
      <c r="B663" t="s">
        <v>97</v>
      </c>
      <c r="C663" t="s">
        <v>136</v>
      </c>
    </row>
    <row r="664" spans="1:3">
      <c r="A664" t="s">
        <v>126</v>
      </c>
      <c r="B664" t="s">
        <v>122</v>
      </c>
      <c r="C664" t="s">
        <v>115</v>
      </c>
    </row>
    <row r="666" spans="1:3">
      <c r="A666" t="s">
        <v>99</v>
      </c>
      <c r="B666">
        <v>1</v>
      </c>
    </row>
    <row r="668" spans="1:3">
      <c r="A668" t="s">
        <v>101</v>
      </c>
      <c r="B668">
        <v>0.91</v>
      </c>
      <c r="C668" t="s">
        <v>102</v>
      </c>
    </row>
    <row r="670" spans="1:3">
      <c r="A670" t="s">
        <v>101</v>
      </c>
      <c r="B670">
        <v>0.75</v>
      </c>
      <c r="C670" t="s">
        <v>102</v>
      </c>
    </row>
    <row r="672" spans="1:3">
      <c r="A672" t="s">
        <v>101</v>
      </c>
      <c r="B672">
        <v>0.39</v>
      </c>
      <c r="C672" t="s">
        <v>102</v>
      </c>
    </row>
    <row r="674" spans="1:3">
      <c r="A674" t="s">
        <v>101</v>
      </c>
      <c r="B674">
        <v>0.34</v>
      </c>
      <c r="C674" t="s">
        <v>102</v>
      </c>
    </row>
    <row r="676" spans="1:3">
      <c r="A676" t="s">
        <v>101</v>
      </c>
      <c r="B676">
        <v>0.56999999999999995</v>
      </c>
      <c r="C676" t="s">
        <v>102</v>
      </c>
    </row>
    <row r="678" spans="1:3">
      <c r="A678" t="s">
        <v>101</v>
      </c>
      <c r="B678">
        <v>0.59</v>
      </c>
      <c r="C678" t="s">
        <v>102</v>
      </c>
    </row>
    <row r="680" spans="1:3">
      <c r="A680" t="s">
        <v>101</v>
      </c>
      <c r="B680">
        <v>0.92</v>
      </c>
      <c r="C680" t="s">
        <v>102</v>
      </c>
    </row>
    <row r="682" spans="1:3">
      <c r="A682" t="s">
        <v>101</v>
      </c>
      <c r="B682">
        <v>0.62</v>
      </c>
      <c r="C682" t="s">
        <v>102</v>
      </c>
    </row>
    <row r="684" spans="1:3">
      <c r="A684" t="s">
        <v>101</v>
      </c>
      <c r="B684">
        <v>0.65</v>
      </c>
      <c r="C684" t="s">
        <v>102</v>
      </c>
    </row>
    <row r="686" spans="1:3">
      <c r="A686" t="s">
        <v>101</v>
      </c>
      <c r="B686">
        <v>1.39</v>
      </c>
      <c r="C686" t="s">
        <v>102</v>
      </c>
    </row>
    <row r="688" spans="1:3">
      <c r="A688" t="s">
        <v>101</v>
      </c>
      <c r="B688">
        <v>0.63</v>
      </c>
      <c r="C688" t="s">
        <v>102</v>
      </c>
    </row>
    <row r="690" spans="1:3">
      <c r="A690" t="s">
        <v>101</v>
      </c>
      <c r="B690">
        <v>0.83</v>
      </c>
      <c r="C690" t="s">
        <v>102</v>
      </c>
    </row>
    <row r="692" spans="1:3">
      <c r="A692" t="s">
        <v>101</v>
      </c>
      <c r="B692">
        <v>0.89</v>
      </c>
      <c r="C692" t="s">
        <v>102</v>
      </c>
    </row>
    <row r="694" spans="1:3">
      <c r="A694" t="s">
        <v>96</v>
      </c>
      <c r="B694" t="s">
        <v>97</v>
      </c>
      <c r="C694" t="s">
        <v>136</v>
      </c>
    </row>
    <row r="695" spans="1:3">
      <c r="A695" t="s">
        <v>126</v>
      </c>
      <c r="B695" t="s">
        <v>137</v>
      </c>
      <c r="C695" t="s">
        <v>124</v>
      </c>
    </row>
    <row r="697" spans="1:3">
      <c r="A697" t="s">
        <v>99</v>
      </c>
      <c r="B697">
        <v>1</v>
      </c>
    </row>
    <row r="699" spans="1:3">
      <c r="A699" t="s">
        <v>101</v>
      </c>
      <c r="B699">
        <v>1.1200000000000001</v>
      </c>
      <c r="C699" t="s">
        <v>102</v>
      </c>
    </row>
    <row r="701" spans="1:3">
      <c r="A701" t="s">
        <v>96</v>
      </c>
      <c r="B701" t="s">
        <v>97</v>
      </c>
      <c r="C701" t="s">
        <v>136</v>
      </c>
    </row>
    <row r="702" spans="1:3">
      <c r="A702" t="s">
        <v>117</v>
      </c>
      <c r="B702" t="s">
        <v>122</v>
      </c>
      <c r="C702" t="s">
        <v>115</v>
      </c>
    </row>
    <row r="704" spans="1:3">
      <c r="A704" t="s">
        <v>99</v>
      </c>
      <c r="B704">
        <v>1</v>
      </c>
    </row>
    <row r="706" spans="1:3">
      <c r="A706" t="s">
        <v>101</v>
      </c>
      <c r="B706">
        <v>0.74</v>
      </c>
      <c r="C706" t="s">
        <v>102</v>
      </c>
    </row>
    <row r="708" spans="1:3">
      <c r="A708" t="s">
        <v>101</v>
      </c>
      <c r="B708">
        <v>0.53</v>
      </c>
      <c r="C708" t="s">
        <v>102</v>
      </c>
    </row>
    <row r="710" spans="1:3">
      <c r="A710" t="s">
        <v>101</v>
      </c>
      <c r="B710">
        <v>0.54</v>
      </c>
      <c r="C710" t="s">
        <v>102</v>
      </c>
    </row>
    <row r="712" spans="1:3">
      <c r="A712" t="s">
        <v>101</v>
      </c>
      <c r="B712">
        <v>0.46</v>
      </c>
      <c r="C712" t="s">
        <v>102</v>
      </c>
    </row>
    <row r="714" spans="1:3">
      <c r="A714" t="s">
        <v>101</v>
      </c>
      <c r="B714">
        <v>0.62</v>
      </c>
      <c r="C714" t="s">
        <v>102</v>
      </c>
    </row>
    <row r="716" spans="1:3">
      <c r="A716" t="s">
        <v>101</v>
      </c>
      <c r="B716">
        <v>0.63</v>
      </c>
      <c r="C716" t="s">
        <v>102</v>
      </c>
    </row>
    <row r="718" spans="1:3">
      <c r="A718" t="s">
        <v>101</v>
      </c>
      <c r="B718">
        <v>0.91</v>
      </c>
      <c r="C718" t="s">
        <v>102</v>
      </c>
    </row>
    <row r="720" spans="1:3">
      <c r="A720" t="s">
        <v>101</v>
      </c>
      <c r="B720">
        <v>0.75</v>
      </c>
      <c r="C720" t="s">
        <v>102</v>
      </c>
    </row>
    <row r="722" spans="1:3">
      <c r="A722" t="s">
        <v>101</v>
      </c>
      <c r="B722">
        <v>0.81</v>
      </c>
      <c r="C722" t="s">
        <v>102</v>
      </c>
    </row>
    <row r="724" spans="1:3">
      <c r="A724" t="s">
        <v>101</v>
      </c>
      <c r="B724">
        <v>1.52</v>
      </c>
      <c r="C724" t="s">
        <v>102</v>
      </c>
    </row>
    <row r="726" spans="1:3">
      <c r="A726" t="s">
        <v>101</v>
      </c>
      <c r="B726">
        <v>0.68</v>
      </c>
      <c r="C726" t="s">
        <v>102</v>
      </c>
    </row>
    <row r="728" spans="1:3">
      <c r="A728" t="s">
        <v>101</v>
      </c>
      <c r="B728">
        <v>1.03</v>
      </c>
      <c r="C728" t="s">
        <v>102</v>
      </c>
    </row>
    <row r="730" spans="1:3">
      <c r="A730" t="s">
        <v>101</v>
      </c>
      <c r="B730">
        <v>1.1100000000000001</v>
      </c>
      <c r="C730" t="s">
        <v>102</v>
      </c>
    </row>
    <row r="732" spans="1:3">
      <c r="A732" t="s">
        <v>96</v>
      </c>
      <c r="B732" t="s">
        <v>97</v>
      </c>
      <c r="C732" t="s">
        <v>136</v>
      </c>
    </row>
    <row r="733" spans="1:3">
      <c r="A733" t="s">
        <v>117</v>
      </c>
      <c r="B733" t="s">
        <v>138</v>
      </c>
      <c r="C733" t="s">
        <v>115</v>
      </c>
    </row>
    <row r="735" spans="1:3">
      <c r="A735" t="s">
        <v>99</v>
      </c>
      <c r="B735">
        <v>1</v>
      </c>
    </row>
    <row r="737" spans="1:3">
      <c r="A737" t="s">
        <v>101</v>
      </c>
      <c r="B737">
        <v>1.58</v>
      </c>
      <c r="C737" t="s">
        <v>102</v>
      </c>
    </row>
    <row r="739" spans="1:3">
      <c r="A739" t="s">
        <v>101</v>
      </c>
      <c r="B739">
        <v>0.74</v>
      </c>
      <c r="C739" t="s">
        <v>102</v>
      </c>
    </row>
    <row r="741" spans="1:3">
      <c r="A741" t="s">
        <v>101</v>
      </c>
      <c r="B741">
        <v>1.04</v>
      </c>
      <c r="C741" t="s">
        <v>102</v>
      </c>
    </row>
    <row r="743" spans="1:3">
      <c r="A743" t="s">
        <v>101</v>
      </c>
      <c r="B743">
        <v>1.1200000000000001</v>
      </c>
      <c r="C743" t="s">
        <v>102</v>
      </c>
    </row>
    <row r="745" spans="1:3">
      <c r="A745" t="s">
        <v>101</v>
      </c>
      <c r="B745">
        <v>1.44</v>
      </c>
      <c r="C745" t="s">
        <v>102</v>
      </c>
    </row>
    <row r="747" spans="1:3">
      <c r="A747" t="s">
        <v>101</v>
      </c>
      <c r="B747">
        <v>0.63</v>
      </c>
      <c r="C747" t="s">
        <v>102</v>
      </c>
    </row>
    <row r="749" spans="1:3">
      <c r="A749" t="s">
        <v>101</v>
      </c>
      <c r="B749">
        <v>0.97</v>
      </c>
      <c r="C749" t="s">
        <v>102</v>
      </c>
    </row>
    <row r="751" spans="1:3">
      <c r="A751" t="s">
        <v>101</v>
      </c>
      <c r="B751">
        <v>0.79</v>
      </c>
      <c r="C751" t="s">
        <v>102</v>
      </c>
    </row>
    <row r="753" spans="1:3">
      <c r="A753" t="s">
        <v>96</v>
      </c>
      <c r="B753" t="s">
        <v>97</v>
      </c>
      <c r="C753" t="s">
        <v>136</v>
      </c>
    </row>
    <row r="754" spans="1:3">
      <c r="A754" t="s">
        <v>127</v>
      </c>
      <c r="B754" t="s">
        <v>122</v>
      </c>
      <c r="C754" t="s">
        <v>115</v>
      </c>
    </row>
    <row r="756" spans="1:3">
      <c r="A756" t="s">
        <v>99</v>
      </c>
      <c r="B756">
        <v>1</v>
      </c>
    </row>
    <row r="758" spans="1:3">
      <c r="A758" t="s">
        <v>101</v>
      </c>
      <c r="B758">
        <v>0.93</v>
      </c>
      <c r="C758" t="s">
        <v>102</v>
      </c>
    </row>
    <row r="760" spans="1:3">
      <c r="A760" t="s">
        <v>101</v>
      </c>
      <c r="B760">
        <v>0.88</v>
      </c>
      <c r="C760" t="s">
        <v>102</v>
      </c>
    </row>
    <row r="762" spans="1:3">
      <c r="A762" t="s">
        <v>101</v>
      </c>
      <c r="B762">
        <v>0.83</v>
      </c>
      <c r="C762" t="s">
        <v>102</v>
      </c>
    </row>
    <row r="764" spans="1:3">
      <c r="A764" t="s">
        <v>101</v>
      </c>
      <c r="B764">
        <v>0.72</v>
      </c>
      <c r="C764" t="s">
        <v>102</v>
      </c>
    </row>
    <row r="766" spans="1:3">
      <c r="A766" t="s">
        <v>101</v>
      </c>
      <c r="B766">
        <v>0.68</v>
      </c>
      <c r="C766" t="s">
        <v>102</v>
      </c>
    </row>
    <row r="768" spans="1:3">
      <c r="A768" t="s">
        <v>101</v>
      </c>
      <c r="B768">
        <v>0.63</v>
      </c>
      <c r="C768" t="s">
        <v>102</v>
      </c>
    </row>
    <row r="770" spans="1:3">
      <c r="A770" t="s">
        <v>101</v>
      </c>
      <c r="B770">
        <v>0.96</v>
      </c>
      <c r="C770" t="s">
        <v>102</v>
      </c>
    </row>
    <row r="772" spans="1:3">
      <c r="A772" t="s">
        <v>101</v>
      </c>
      <c r="B772">
        <v>0.69</v>
      </c>
      <c r="C772" t="s">
        <v>102</v>
      </c>
    </row>
    <row r="774" spans="1:3">
      <c r="A774" t="s">
        <v>101</v>
      </c>
      <c r="B774">
        <v>0.74</v>
      </c>
      <c r="C774" t="s">
        <v>102</v>
      </c>
    </row>
    <row r="776" spans="1:3">
      <c r="A776" t="s">
        <v>101</v>
      </c>
      <c r="B776">
        <v>1.51</v>
      </c>
      <c r="C776" t="s">
        <v>102</v>
      </c>
    </row>
    <row r="778" spans="1:3">
      <c r="A778" t="s">
        <v>101</v>
      </c>
      <c r="B778">
        <v>0.7</v>
      </c>
      <c r="C778" t="s">
        <v>102</v>
      </c>
    </row>
    <row r="780" spans="1:3">
      <c r="A780" t="s">
        <v>101</v>
      </c>
      <c r="B780">
        <v>0.89</v>
      </c>
      <c r="C780" t="s">
        <v>102</v>
      </c>
    </row>
    <row r="782" spans="1:3">
      <c r="A782" t="s">
        <v>101</v>
      </c>
      <c r="B782">
        <v>0.95</v>
      </c>
      <c r="C782" t="s">
        <v>102</v>
      </c>
    </row>
    <row r="784" spans="1:3">
      <c r="A784" t="s">
        <v>96</v>
      </c>
      <c r="B784" t="s">
        <v>97</v>
      </c>
      <c r="C784" t="s">
        <v>136</v>
      </c>
    </row>
    <row r="785" spans="1:3">
      <c r="A785" t="s">
        <v>127</v>
      </c>
      <c r="B785" t="s">
        <v>137</v>
      </c>
      <c r="C785" t="s">
        <v>124</v>
      </c>
    </row>
    <row r="787" spans="1:3">
      <c r="A787" t="s">
        <v>99</v>
      </c>
      <c r="B787">
        <v>1</v>
      </c>
    </row>
    <row r="789" spans="1:3">
      <c r="A789" t="s">
        <v>101</v>
      </c>
      <c r="B789">
        <v>1.57</v>
      </c>
      <c r="C789" t="s">
        <v>102</v>
      </c>
    </row>
    <row r="791" spans="1:3">
      <c r="A791" t="s">
        <v>96</v>
      </c>
      <c r="B791" t="s">
        <v>97</v>
      </c>
      <c r="C791" t="s">
        <v>136</v>
      </c>
    </row>
    <row r="792" spans="1:3">
      <c r="A792" t="s">
        <v>128</v>
      </c>
      <c r="B792" t="s">
        <v>122</v>
      </c>
      <c r="C792" t="s">
        <v>115</v>
      </c>
    </row>
    <row r="794" spans="1:3">
      <c r="A794" t="s">
        <v>99</v>
      </c>
      <c r="B794">
        <v>1</v>
      </c>
    </row>
    <row r="796" spans="1:3">
      <c r="A796" t="s">
        <v>101</v>
      </c>
      <c r="B796">
        <v>0.44</v>
      </c>
      <c r="C796" t="s">
        <v>102</v>
      </c>
    </row>
    <row r="798" spans="1:3">
      <c r="A798" t="s">
        <v>101</v>
      </c>
      <c r="B798">
        <v>0.44</v>
      </c>
      <c r="C798" t="s">
        <v>102</v>
      </c>
    </row>
    <row r="800" spans="1:3">
      <c r="A800" t="s">
        <v>101</v>
      </c>
      <c r="B800">
        <v>0.96</v>
      </c>
      <c r="C800" t="s">
        <v>102</v>
      </c>
    </row>
    <row r="802" spans="1:3">
      <c r="A802" t="s">
        <v>101</v>
      </c>
      <c r="B802">
        <v>0.57999999999999996</v>
      </c>
      <c r="C802" t="s">
        <v>102</v>
      </c>
    </row>
    <row r="804" spans="1:3">
      <c r="A804" t="s">
        <v>101</v>
      </c>
      <c r="B804">
        <v>0.68</v>
      </c>
      <c r="C804" t="s">
        <v>102</v>
      </c>
    </row>
    <row r="806" spans="1:3">
      <c r="A806" t="s">
        <v>101</v>
      </c>
      <c r="B806">
        <v>1.5</v>
      </c>
      <c r="C806" t="s">
        <v>102</v>
      </c>
    </row>
    <row r="808" spans="1:3">
      <c r="A808" t="s">
        <v>101</v>
      </c>
      <c r="B808">
        <v>0.71</v>
      </c>
      <c r="C808" t="s">
        <v>102</v>
      </c>
    </row>
    <row r="810" spans="1:3">
      <c r="A810" t="s">
        <v>101</v>
      </c>
      <c r="B810">
        <v>0.86</v>
      </c>
      <c r="C810" t="s">
        <v>102</v>
      </c>
    </row>
    <row r="812" spans="1:3">
      <c r="A812" t="s">
        <v>101</v>
      </c>
      <c r="B812">
        <v>0.91</v>
      </c>
      <c r="C812" t="s">
        <v>102</v>
      </c>
    </row>
    <row r="814" spans="1:3">
      <c r="A814" t="s">
        <v>101</v>
      </c>
      <c r="B814">
        <v>1.47</v>
      </c>
      <c r="C814" t="s">
        <v>102</v>
      </c>
    </row>
    <row r="816" spans="1:3">
      <c r="A816" t="s">
        <v>101</v>
      </c>
      <c r="B816">
        <v>0.72</v>
      </c>
      <c r="C816" t="s">
        <v>102</v>
      </c>
    </row>
    <row r="818" spans="1:3">
      <c r="A818" t="s">
        <v>101</v>
      </c>
      <c r="B818">
        <v>0.93</v>
      </c>
      <c r="C818" t="s">
        <v>102</v>
      </c>
    </row>
    <row r="820" spans="1:3">
      <c r="A820" t="s">
        <v>101</v>
      </c>
      <c r="B820">
        <v>0.9</v>
      </c>
      <c r="C820" t="s">
        <v>102</v>
      </c>
    </row>
    <row r="822" spans="1:3">
      <c r="A822" t="s">
        <v>96</v>
      </c>
      <c r="B822" t="s">
        <v>97</v>
      </c>
      <c r="C822" t="s">
        <v>136</v>
      </c>
    </row>
    <row r="823" spans="1:3">
      <c r="A823" t="s">
        <v>139</v>
      </c>
      <c r="B823" t="s">
        <v>140</v>
      </c>
      <c r="C823" t="s">
        <v>141</v>
      </c>
    </row>
    <row r="825" spans="1:3">
      <c r="A825" t="s">
        <v>99</v>
      </c>
      <c r="B825">
        <v>1</v>
      </c>
    </row>
    <row r="827" spans="1:3">
      <c r="A827" t="s">
        <v>101</v>
      </c>
      <c r="B827">
        <v>2.35</v>
      </c>
      <c r="C827" t="s">
        <v>102</v>
      </c>
    </row>
    <row r="829" spans="1:3">
      <c r="A829" t="s">
        <v>101</v>
      </c>
      <c r="B829">
        <v>1.1499999999999999</v>
      </c>
      <c r="C829" t="s">
        <v>102</v>
      </c>
    </row>
    <row r="831" spans="1:3">
      <c r="A831" t="s">
        <v>101</v>
      </c>
      <c r="B831">
        <v>1.38</v>
      </c>
      <c r="C831" t="s">
        <v>102</v>
      </c>
    </row>
    <row r="833" spans="1:3">
      <c r="A833" t="s">
        <v>101</v>
      </c>
      <c r="B833">
        <v>1.44</v>
      </c>
      <c r="C833" t="s">
        <v>102</v>
      </c>
    </row>
    <row r="835" spans="1:3">
      <c r="A835" t="s">
        <v>96</v>
      </c>
      <c r="B835" t="s">
        <v>97</v>
      </c>
      <c r="C835" t="s">
        <v>136</v>
      </c>
    </row>
    <row r="836" spans="1:3">
      <c r="A836" t="s">
        <v>142</v>
      </c>
      <c r="B836" t="s">
        <v>143</v>
      </c>
      <c r="C836" t="s">
        <v>141</v>
      </c>
    </row>
    <row r="838" spans="1:3">
      <c r="A838" t="s">
        <v>99</v>
      </c>
      <c r="B838">
        <v>1</v>
      </c>
    </row>
    <row r="840" spans="1:3">
      <c r="A840" t="s">
        <v>101</v>
      </c>
      <c r="B840">
        <v>2.13</v>
      </c>
      <c r="C840" t="s">
        <v>102</v>
      </c>
    </row>
    <row r="842" spans="1:3">
      <c r="A842" t="s">
        <v>101</v>
      </c>
      <c r="B842">
        <v>1.05</v>
      </c>
      <c r="C842" t="s">
        <v>102</v>
      </c>
    </row>
    <row r="844" spans="1:3">
      <c r="A844" t="s">
        <v>101</v>
      </c>
      <c r="B844">
        <v>1.36</v>
      </c>
      <c r="C844" t="s">
        <v>102</v>
      </c>
    </row>
    <row r="846" spans="1:3">
      <c r="A846" t="s">
        <v>101</v>
      </c>
      <c r="B846">
        <v>1.1399999999999999</v>
      </c>
      <c r="C846" t="s">
        <v>102</v>
      </c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Z30"/>
  <sheetViews>
    <sheetView tabSelected="1" topLeftCell="A10" workbookViewId="0">
      <selection activeCell="D26" sqref="D26"/>
    </sheetView>
  </sheetViews>
  <sheetFormatPr defaultRowHeight="15"/>
  <cols>
    <col min="4" max="4" width="12.140625" customWidth="1"/>
    <col min="6" max="6" width="23" customWidth="1"/>
    <col min="8" max="9" width="8.7109375" bestFit="1" customWidth="1"/>
    <col min="10" max="10" width="8.5703125" bestFit="1" customWidth="1"/>
    <col min="11" max="11" width="8" bestFit="1" customWidth="1"/>
    <col min="12" max="14" width="10.28515625" bestFit="1" customWidth="1"/>
    <col min="15" max="17" width="8.5703125" bestFit="1" customWidth="1"/>
    <col min="18" max="20" width="9.140625" bestFit="1" customWidth="1"/>
    <col min="21" max="21" width="8.5703125" bestFit="1" customWidth="1"/>
    <col min="22" max="22" width="13.5703125" bestFit="1" customWidth="1"/>
    <col min="23" max="23" width="12.140625" bestFit="1" customWidth="1"/>
    <col min="24" max="24" width="14.28515625" bestFit="1" customWidth="1"/>
    <col min="25" max="25" width="9" bestFit="1" customWidth="1"/>
    <col min="26" max="26" width="8.5703125" bestFit="1" customWidth="1"/>
  </cols>
  <sheetData>
    <row r="1" spans="1:26">
      <c r="A1" s="9" t="s">
        <v>148</v>
      </c>
      <c r="B1" s="9" t="s">
        <v>147</v>
      </c>
      <c r="C1" s="9" t="s">
        <v>146</v>
      </c>
      <c r="D1" s="9" t="s">
        <v>145</v>
      </c>
      <c r="E1" s="9" t="s">
        <v>144</v>
      </c>
      <c r="F1" s="11" t="s">
        <v>0</v>
      </c>
      <c r="G1" s="10" t="s">
        <v>166</v>
      </c>
      <c r="H1" s="9" t="s">
        <v>167</v>
      </c>
      <c r="I1" s="9" t="s">
        <v>168</v>
      </c>
      <c r="J1" s="9" t="s">
        <v>169</v>
      </c>
      <c r="K1" s="9" t="s">
        <v>170</v>
      </c>
      <c r="L1" s="9" t="s">
        <v>171</v>
      </c>
      <c r="M1" s="9" t="s">
        <v>172</v>
      </c>
      <c r="N1" s="9" t="s">
        <v>173</v>
      </c>
      <c r="O1" s="9" t="s">
        <v>174</v>
      </c>
      <c r="P1" s="9" t="s">
        <v>175</v>
      </c>
      <c r="Q1" s="9" t="s">
        <v>176</v>
      </c>
      <c r="R1" s="9" t="s">
        <v>177</v>
      </c>
      <c r="S1" s="9" t="s">
        <v>178</v>
      </c>
      <c r="T1" s="9" t="s">
        <v>179</v>
      </c>
      <c r="U1" s="9" t="s">
        <v>180</v>
      </c>
      <c r="V1" s="9" t="s">
        <v>181</v>
      </c>
      <c r="W1" s="9" t="s">
        <v>182</v>
      </c>
      <c r="X1" s="9" t="s">
        <v>183</v>
      </c>
      <c r="Y1" s="9" t="s">
        <v>184</v>
      </c>
      <c r="Z1" s="9" t="s">
        <v>185</v>
      </c>
    </row>
    <row r="2" spans="1:26">
      <c r="A2" t="s">
        <v>149</v>
      </c>
      <c r="B2" t="s">
        <v>150</v>
      </c>
      <c r="C2" t="s">
        <v>151</v>
      </c>
      <c r="D2" t="s">
        <v>152</v>
      </c>
      <c r="E2">
        <v>1</v>
      </c>
      <c r="F2" t="s">
        <v>77</v>
      </c>
      <c r="G2" s="8"/>
      <c r="M2" s="14">
        <f>'V1'!P2/'V1'!L2</f>
        <v>0.42682926829268292</v>
      </c>
      <c r="N2" s="14">
        <f>'V1'!P2/'V1'!AJ2</f>
        <v>1.320754716981132</v>
      </c>
      <c r="O2" s="14">
        <f>'V1'!AD2/'V1'!AJ2</f>
        <v>1</v>
      </c>
      <c r="P2" s="14">
        <f>'V1'!AF2/'V1'!AH2</f>
        <v>1.2575757575757573</v>
      </c>
      <c r="Q2" s="14">
        <f>'V1'!AE2/'V1'!AD2</f>
        <v>0.76415094339622647</v>
      </c>
      <c r="R2" s="14">
        <f>'V1'!AL2/'V1'!AJ2</f>
        <v>0.66981132075471694</v>
      </c>
      <c r="S2" s="14"/>
      <c r="T2" s="14"/>
      <c r="U2" s="14">
        <f>'V1'!AJ2/'V1'!AM2</f>
        <v>0.67515923566878977</v>
      </c>
      <c r="V2" s="14"/>
      <c r="W2" s="14">
        <f>'V1'!AL2/'V1'!AP2</f>
        <v>0.76344086021505364</v>
      </c>
      <c r="X2" s="14"/>
      <c r="Y2" s="14">
        <f>'V1'!AE2/'V1'!AL2</f>
        <v>1.1408450704225352</v>
      </c>
      <c r="Z2" s="14"/>
    </row>
    <row r="3" spans="1:26">
      <c r="A3" t="s">
        <v>149</v>
      </c>
      <c r="B3" t="s">
        <v>150</v>
      </c>
      <c r="C3" t="s">
        <v>151</v>
      </c>
      <c r="D3" t="s">
        <v>152</v>
      </c>
      <c r="E3">
        <v>2</v>
      </c>
      <c r="F3" t="s">
        <v>78</v>
      </c>
      <c r="G3" s="8"/>
      <c r="L3" s="14">
        <f>'V1'!L3/'V1'!K3</f>
        <v>0.68925233644859818</v>
      </c>
      <c r="M3" s="14">
        <f>'V1'!P3/'V1'!L3</f>
        <v>0.37966101694915255</v>
      </c>
      <c r="N3" s="14">
        <f>'V1'!P3/'V1'!AJ3</f>
        <v>1.1313131313131315</v>
      </c>
      <c r="O3" s="14">
        <f>'V1'!AD3/'V1'!AJ3</f>
        <v>0.69696969696969691</v>
      </c>
      <c r="P3" s="14">
        <f>'V1'!AF3/'V1'!AH3</f>
        <v>1.0392156862745099</v>
      </c>
      <c r="Q3" s="14">
        <f>'V1'!AE3/'V1'!AD3</f>
        <v>0.88405797101449279</v>
      </c>
      <c r="R3" s="14">
        <f>'V1'!AL3/'V1'!AJ3</f>
        <v>0.6767676767676768</v>
      </c>
      <c r="S3" s="14">
        <f>'V1'!AU3/'V1'!AM3</f>
        <v>0.91503267973856206</v>
      </c>
      <c r="T3" s="14">
        <f>'V1'!AQ3/'V1'!AM3</f>
        <v>0.98039215686274506</v>
      </c>
      <c r="U3" s="14">
        <f>'V1'!AJ3/'V1'!AM3</f>
        <v>0.6470588235294118</v>
      </c>
      <c r="V3" s="14"/>
      <c r="W3" s="14">
        <f>'V1'!AL3/'V1'!AP3</f>
        <v>0.70526315789473693</v>
      </c>
      <c r="X3" s="14">
        <f>'V1'!AX3/'V1'!AW3</f>
        <v>0.84705882352941175</v>
      </c>
      <c r="Y3" s="14">
        <f>'V1'!AE3/'V1'!AL3</f>
        <v>0.91044776119402981</v>
      </c>
      <c r="Z3" s="14">
        <f>'V1'!L3/'V1'!I3</f>
        <v>0.41963015647226176</v>
      </c>
    </row>
    <row r="4" spans="1:26">
      <c r="A4" s="12" t="s">
        <v>149</v>
      </c>
      <c r="B4" s="12" t="s">
        <v>150</v>
      </c>
      <c r="C4" s="12" t="s">
        <v>151</v>
      </c>
      <c r="D4" s="12" t="s">
        <v>152</v>
      </c>
      <c r="E4" s="12">
        <v>3</v>
      </c>
      <c r="F4" s="12" t="s">
        <v>79</v>
      </c>
      <c r="G4" s="13"/>
      <c r="H4" s="12"/>
      <c r="I4" s="12"/>
      <c r="J4" s="12"/>
      <c r="K4" s="12"/>
      <c r="L4" s="12"/>
      <c r="M4" s="15"/>
      <c r="N4" s="15"/>
      <c r="O4" s="15"/>
      <c r="P4" s="15">
        <f>'V1'!AF4/'V1'!AH4</f>
        <v>1.7872340425531916</v>
      </c>
      <c r="Q4" s="15">
        <f>'V1'!AE4/'V1'!AD4</f>
        <v>0.81081081081081074</v>
      </c>
      <c r="R4" s="15"/>
      <c r="S4" s="15"/>
      <c r="T4" s="15"/>
      <c r="U4" s="15"/>
      <c r="V4" s="15">
        <f>'V1'!R4/'V1'!Q4</f>
        <v>0.36861313868613138</v>
      </c>
      <c r="W4" s="15"/>
      <c r="X4" s="15"/>
      <c r="Y4" s="15"/>
      <c r="Z4" s="15"/>
    </row>
    <row r="5" spans="1:26">
      <c r="F5" s="5" t="s">
        <v>154</v>
      </c>
      <c r="G5" s="5"/>
      <c r="H5" s="5"/>
      <c r="I5" s="5"/>
      <c r="J5" s="5"/>
      <c r="K5" s="5"/>
      <c r="L5" s="5">
        <f t="shared" ref="L5:Z5" si="0">COUNT(L2:L4)</f>
        <v>1</v>
      </c>
      <c r="M5" s="5">
        <f t="shared" si="0"/>
        <v>2</v>
      </c>
      <c r="N5" s="5">
        <f t="shared" si="0"/>
        <v>2</v>
      </c>
      <c r="O5" s="5">
        <f t="shared" si="0"/>
        <v>2</v>
      </c>
      <c r="P5" s="5">
        <f t="shared" si="0"/>
        <v>3</v>
      </c>
      <c r="Q5" s="5">
        <f t="shared" si="0"/>
        <v>3</v>
      </c>
      <c r="R5" s="5">
        <f t="shared" si="0"/>
        <v>2</v>
      </c>
      <c r="S5" s="5">
        <f t="shared" si="0"/>
        <v>1</v>
      </c>
      <c r="T5" s="5">
        <f t="shared" si="0"/>
        <v>1</v>
      </c>
      <c r="U5" s="5">
        <f t="shared" si="0"/>
        <v>2</v>
      </c>
      <c r="V5" s="5">
        <f t="shared" si="0"/>
        <v>1</v>
      </c>
      <c r="W5" s="5">
        <f t="shared" si="0"/>
        <v>2</v>
      </c>
      <c r="X5" s="5">
        <f t="shared" si="0"/>
        <v>1</v>
      </c>
      <c r="Y5" s="5">
        <f t="shared" si="0"/>
        <v>2</v>
      </c>
      <c r="Z5" s="5">
        <f t="shared" si="0"/>
        <v>1</v>
      </c>
    </row>
    <row r="6" spans="1:26">
      <c r="F6" s="6" t="s">
        <v>155</v>
      </c>
      <c r="G6" s="5"/>
      <c r="H6" s="5"/>
      <c r="I6" s="5"/>
      <c r="J6" s="5"/>
      <c r="K6" s="5"/>
      <c r="L6" s="19">
        <f t="shared" ref="L6:Z6" si="1">AVERAGE(L2:L4)</f>
        <v>0.68925233644859818</v>
      </c>
      <c r="M6" s="19">
        <f t="shared" si="1"/>
        <v>0.40324514262091771</v>
      </c>
      <c r="N6" s="19">
        <f t="shared" si="1"/>
        <v>1.2260339241471319</v>
      </c>
      <c r="O6" s="19">
        <f t="shared" si="1"/>
        <v>0.8484848484848484</v>
      </c>
      <c r="P6" s="19">
        <f t="shared" si="1"/>
        <v>1.3613418288011532</v>
      </c>
      <c r="Q6" s="19">
        <f t="shared" si="1"/>
        <v>0.81967324174051004</v>
      </c>
      <c r="R6" s="19">
        <f t="shared" si="1"/>
        <v>0.67328949876119681</v>
      </c>
      <c r="S6" s="19">
        <f t="shared" si="1"/>
        <v>0.91503267973856206</v>
      </c>
      <c r="T6" s="19">
        <f t="shared" si="1"/>
        <v>0.98039215686274506</v>
      </c>
      <c r="U6" s="19">
        <f t="shared" si="1"/>
        <v>0.66110902959910078</v>
      </c>
      <c r="V6" s="19">
        <f t="shared" si="1"/>
        <v>0.36861313868613138</v>
      </c>
      <c r="W6" s="19">
        <f t="shared" si="1"/>
        <v>0.73435200905489528</v>
      </c>
      <c r="X6" s="19">
        <f t="shared" si="1"/>
        <v>0.84705882352941175</v>
      </c>
      <c r="Y6" s="19">
        <f t="shared" si="1"/>
        <v>1.0256464158082825</v>
      </c>
      <c r="Z6" s="19">
        <f t="shared" si="1"/>
        <v>0.41963015647226176</v>
      </c>
    </row>
    <row r="7" spans="1:26">
      <c r="F7" s="6" t="s">
        <v>156</v>
      </c>
      <c r="G7" s="5"/>
      <c r="H7" s="5"/>
      <c r="I7" s="5"/>
      <c r="J7" s="5"/>
      <c r="K7" s="5"/>
      <c r="L7" s="19"/>
      <c r="M7" s="19">
        <f t="shared" ref="M7:Y7" si="2">STDEVP(M2:M4)</f>
        <v>2.3584125671765353E-2</v>
      </c>
      <c r="N7" s="19">
        <f t="shared" si="2"/>
        <v>9.4720792833999118E-2</v>
      </c>
      <c r="O7" s="19">
        <f t="shared" si="2"/>
        <v>0.15151515151515166</v>
      </c>
      <c r="P7" s="19">
        <f t="shared" si="2"/>
        <v>0.31406837205257293</v>
      </c>
      <c r="Q7" s="19">
        <f t="shared" si="2"/>
        <v>4.9351331150906071E-2</v>
      </c>
      <c r="R7" s="19">
        <f t="shared" si="2"/>
        <v>3.4781780064799261E-3</v>
      </c>
      <c r="S7" s="19"/>
      <c r="T7" s="19"/>
      <c r="U7" s="19">
        <f t="shared" si="2"/>
        <v>1.4050206069688986E-2</v>
      </c>
      <c r="V7" s="19"/>
      <c r="W7" s="19">
        <f t="shared" si="2"/>
        <v>2.9088851160157591E-2</v>
      </c>
      <c r="X7" s="19"/>
      <c r="Y7" s="19">
        <f t="shared" si="2"/>
        <v>0.11519865461425299</v>
      </c>
      <c r="Z7" s="19"/>
    </row>
    <row r="8" spans="1:26">
      <c r="F8" s="6" t="s">
        <v>157</v>
      </c>
      <c r="G8" s="5"/>
      <c r="H8" s="5"/>
      <c r="I8" s="5"/>
      <c r="J8" s="5"/>
      <c r="K8" s="5"/>
      <c r="L8" s="19">
        <f t="shared" ref="L8:Z8" si="3">MIN(L2:L4)</f>
        <v>0.68925233644859818</v>
      </c>
      <c r="M8" s="19">
        <f t="shared" si="3"/>
        <v>0.37966101694915255</v>
      </c>
      <c r="N8" s="19">
        <f t="shared" si="3"/>
        <v>1.1313131313131315</v>
      </c>
      <c r="O8" s="19">
        <f t="shared" si="3"/>
        <v>0.69696969696969691</v>
      </c>
      <c r="P8" s="19">
        <f t="shared" si="3"/>
        <v>1.0392156862745099</v>
      </c>
      <c r="Q8" s="19">
        <f t="shared" si="3"/>
        <v>0.76415094339622647</v>
      </c>
      <c r="R8" s="19">
        <f t="shared" si="3"/>
        <v>0.66981132075471694</v>
      </c>
      <c r="S8" s="19">
        <f t="shared" si="3"/>
        <v>0.91503267973856206</v>
      </c>
      <c r="T8" s="19">
        <f t="shared" si="3"/>
        <v>0.98039215686274506</v>
      </c>
      <c r="U8" s="19">
        <f t="shared" si="3"/>
        <v>0.6470588235294118</v>
      </c>
      <c r="V8" s="19">
        <f t="shared" si="3"/>
        <v>0.36861313868613138</v>
      </c>
      <c r="W8" s="19">
        <f t="shared" si="3"/>
        <v>0.70526315789473693</v>
      </c>
      <c r="X8" s="19">
        <f t="shared" si="3"/>
        <v>0.84705882352941175</v>
      </c>
      <c r="Y8" s="19">
        <f t="shared" si="3"/>
        <v>0.91044776119402981</v>
      </c>
      <c r="Z8" s="19">
        <f t="shared" si="3"/>
        <v>0.41963015647226176</v>
      </c>
    </row>
    <row r="9" spans="1:26">
      <c r="F9" s="6" t="s">
        <v>158</v>
      </c>
      <c r="G9" s="5"/>
      <c r="H9" s="5"/>
      <c r="I9" s="5"/>
      <c r="J9" s="5"/>
      <c r="K9" s="5"/>
      <c r="L9" s="19">
        <f t="shared" ref="L9:Z9" si="4">MAX(L2:L4)</f>
        <v>0.68925233644859818</v>
      </c>
      <c r="M9" s="19">
        <f t="shared" si="4"/>
        <v>0.42682926829268292</v>
      </c>
      <c r="N9" s="19">
        <f t="shared" si="4"/>
        <v>1.320754716981132</v>
      </c>
      <c r="O9" s="19">
        <f t="shared" si="4"/>
        <v>1</v>
      </c>
      <c r="P9" s="19">
        <f t="shared" si="4"/>
        <v>1.7872340425531916</v>
      </c>
      <c r="Q9" s="19">
        <f t="shared" si="4"/>
        <v>0.88405797101449279</v>
      </c>
      <c r="R9" s="19">
        <f t="shared" si="4"/>
        <v>0.6767676767676768</v>
      </c>
      <c r="S9" s="19">
        <f t="shared" si="4"/>
        <v>0.91503267973856206</v>
      </c>
      <c r="T9" s="19">
        <f t="shared" si="4"/>
        <v>0.98039215686274506</v>
      </c>
      <c r="U9" s="19">
        <f t="shared" si="4"/>
        <v>0.67515923566878977</v>
      </c>
      <c r="V9" s="19">
        <f t="shared" si="4"/>
        <v>0.36861313868613138</v>
      </c>
      <c r="W9" s="19">
        <f t="shared" si="4"/>
        <v>0.76344086021505364</v>
      </c>
      <c r="X9" s="19">
        <f t="shared" si="4"/>
        <v>0.84705882352941175</v>
      </c>
      <c r="Y9" s="19">
        <f t="shared" si="4"/>
        <v>1.1408450704225352</v>
      </c>
      <c r="Z9" s="19">
        <f t="shared" si="4"/>
        <v>0.41963015647226176</v>
      </c>
    </row>
    <row r="10" spans="1:26">
      <c r="F10" s="6" t="s">
        <v>159</v>
      </c>
      <c r="G10" s="5"/>
      <c r="H10" s="5"/>
      <c r="I10" s="5"/>
      <c r="J10" s="5"/>
      <c r="K10" s="5"/>
      <c r="L10" s="19"/>
      <c r="M10" s="19"/>
      <c r="N10" s="19"/>
      <c r="O10" s="19"/>
      <c r="P10" s="19">
        <f t="shared" ref="P10:Q10" si="5">SKEW(P2:P4)</f>
        <v>1.1255999394462437</v>
      </c>
      <c r="Q10" s="19">
        <f t="shared" si="5"/>
        <v>0.64562774286578817</v>
      </c>
      <c r="R10" s="19"/>
      <c r="S10" s="19"/>
      <c r="T10" s="19"/>
      <c r="U10" s="19"/>
      <c r="V10" s="19"/>
      <c r="W10" s="19"/>
      <c r="X10" s="19"/>
      <c r="Y10" s="19"/>
      <c r="Z10" s="19"/>
    </row>
    <row r="11" spans="1:26">
      <c r="F11" s="6" t="s">
        <v>160</v>
      </c>
      <c r="G11" s="5"/>
      <c r="H11" s="5"/>
      <c r="I11" s="5"/>
      <c r="J11" s="5"/>
      <c r="K11" s="5"/>
      <c r="L11" s="19"/>
      <c r="M11" s="19"/>
      <c r="N11" s="19"/>
      <c r="O11" s="19"/>
      <c r="P11" s="19">
        <f t="shared" ref="P11:Q11" si="6">SKEW(P2:P4)</f>
        <v>1.1255999394462437</v>
      </c>
      <c r="Q11" s="19">
        <f t="shared" si="6"/>
        <v>0.64562774286578817</v>
      </c>
      <c r="R11" s="19"/>
      <c r="S11" s="19"/>
      <c r="T11" s="19"/>
      <c r="U11" s="19"/>
      <c r="V11" s="19"/>
      <c r="W11" s="19"/>
      <c r="X11" s="19"/>
      <c r="Y11" s="19"/>
      <c r="Z11" s="19"/>
    </row>
    <row r="12" spans="1:26">
      <c r="F12" s="6" t="s">
        <v>161</v>
      </c>
      <c r="G12" s="5"/>
      <c r="H12" s="5"/>
      <c r="I12" s="5"/>
      <c r="J12" s="5"/>
      <c r="K12" s="5"/>
      <c r="L12" s="19"/>
      <c r="M12" s="19">
        <f t="shared" ref="M12:Y12" si="7">VARP(M2:M4)</f>
        <v>5.5621098370162159E-4</v>
      </c>
      <c r="N12" s="19">
        <f t="shared" si="7"/>
        <v>8.9720285951013778E-3</v>
      </c>
      <c r="O12" s="19">
        <f t="shared" si="7"/>
        <v>2.2956841138659367E-2</v>
      </c>
      <c r="P12" s="19">
        <f t="shared" si="7"/>
        <v>9.8638942323753379E-2</v>
      </c>
      <c r="Q12" s="19">
        <f t="shared" si="7"/>
        <v>2.4355538863663918E-3</v>
      </c>
      <c r="R12" s="19">
        <f t="shared" si="7"/>
        <v>1.2097722244760673E-5</v>
      </c>
      <c r="S12" s="19"/>
      <c r="T12" s="19"/>
      <c r="U12" s="19">
        <f t="shared" si="7"/>
        <v>1.9740829060072522E-4</v>
      </c>
      <c r="V12" s="19"/>
      <c r="W12" s="19">
        <f t="shared" si="7"/>
        <v>8.461612618178016E-4</v>
      </c>
      <c r="X12" s="19"/>
      <c r="Y12" s="19">
        <f t="shared" si="7"/>
        <v>1.3270730024933952E-2</v>
      </c>
      <c r="Z12" s="19"/>
    </row>
    <row r="14" spans="1:26" s="16" customFormat="1">
      <c r="A14" s="16" t="s">
        <v>149</v>
      </c>
      <c r="B14" s="16" t="s">
        <v>153</v>
      </c>
      <c r="C14" s="16" t="s">
        <v>151</v>
      </c>
      <c r="D14" s="16" t="s">
        <v>152</v>
      </c>
      <c r="E14" s="16">
        <v>1</v>
      </c>
      <c r="F14" s="16" t="s">
        <v>80</v>
      </c>
      <c r="G14" s="17"/>
      <c r="H14" s="18">
        <f>'Vf3'!I2/'Vf3'!H2</f>
        <v>0.87580025608194623</v>
      </c>
      <c r="I14" s="18"/>
      <c r="J14" s="18"/>
      <c r="K14" s="18"/>
      <c r="L14" s="18">
        <f>'Vf3'!L2/'Vf3'!K2</f>
        <v>0.71568627450980393</v>
      </c>
      <c r="M14" s="18">
        <f>'Vf3'!P2/'Vf3'!L2</f>
        <v>0.3458904109589041</v>
      </c>
      <c r="N14" s="18">
        <f>'Vf3'!P2/'Vf3'!AJ2</f>
        <v>1.0412371134020619</v>
      </c>
      <c r="O14" s="18">
        <f>'Vf3'!AD2/'Vf3'!AJ2</f>
        <v>0.85567010309278346</v>
      </c>
      <c r="P14" s="18">
        <f>'Vf3'!AF2/'Vf3'!AH2</f>
        <v>1.1111111111111112</v>
      </c>
      <c r="Q14" s="18">
        <f>'Vf3'!AE2/'Vf3'!AD2</f>
        <v>0.59036144578313254</v>
      </c>
      <c r="R14" s="18">
        <f>'Vf3'!AL2/'Vf3'!AJ2</f>
        <v>0.72164948453608246</v>
      </c>
      <c r="S14" s="18">
        <f>'Vf3'!AU2/'Vf3'!AM2</f>
        <v>0.92567567567567577</v>
      </c>
      <c r="T14" s="18">
        <f>'Vf3'!AQ2/'Vf3'!AM2</f>
        <v>0.96621621621621623</v>
      </c>
      <c r="U14" s="18">
        <f>'Vf3'!AJ2/'Vf3'!AM2</f>
        <v>0.65540540540540537</v>
      </c>
      <c r="V14" s="18">
        <f>'Vf3'!R2/'Vf3'!Q2</f>
        <v>0.34982332155477031</v>
      </c>
      <c r="W14" s="18">
        <f>'Vf3'!AL2/'Vf3'!AP2</f>
        <v>0.72164948453608246</v>
      </c>
      <c r="X14" s="18">
        <f>'Vf3'!AX2/'Vf3'!AW2</f>
        <v>0.86206896551724144</v>
      </c>
      <c r="Y14" s="18">
        <f>'Vf3'!AE2/'Vf3'!AL2</f>
        <v>0.70000000000000007</v>
      </c>
      <c r="Z14" s="18">
        <f>'Vf3'!L2/'Vf3'!I2</f>
        <v>0.42690058479532161</v>
      </c>
    </row>
    <row r="15" spans="1:26">
      <c r="A15" t="s">
        <v>149</v>
      </c>
      <c r="B15" t="s">
        <v>153</v>
      </c>
      <c r="C15" t="s">
        <v>151</v>
      </c>
      <c r="D15" t="s">
        <v>152</v>
      </c>
      <c r="E15">
        <v>2</v>
      </c>
      <c r="F15" t="s">
        <v>81</v>
      </c>
      <c r="G15" s="8"/>
      <c r="H15" s="14"/>
      <c r="I15" s="14"/>
      <c r="J15" s="14"/>
      <c r="K15" s="14"/>
      <c r="L15" s="14"/>
      <c r="M15" s="14">
        <f>'Vf3'!P3/'Vf3'!L3</f>
        <v>0.48208469055374592</v>
      </c>
      <c r="N15" s="14">
        <f>'Vf3'!P3/'Vf3'!AJ3</f>
        <v>1.5913978494623655</v>
      </c>
      <c r="O15" s="14">
        <f>'Vf3'!AD3/'Vf3'!AJ3</f>
        <v>0.78494623655913975</v>
      </c>
      <c r="P15" s="14">
        <f>'Vf3'!AF3/'Vf3'!AH3</f>
        <v>1.1470588235294117</v>
      </c>
      <c r="Q15" s="14">
        <f>'Vf3'!AE3/'Vf3'!AD3</f>
        <v>0.54794520547945214</v>
      </c>
      <c r="R15" s="14">
        <f>'Vf3'!AL3/'Vf3'!AJ3</f>
        <v>0.66666666666666663</v>
      </c>
      <c r="S15" s="14"/>
      <c r="T15" s="14"/>
      <c r="U15" s="14"/>
      <c r="V15" s="14"/>
      <c r="W15" s="14"/>
      <c r="X15" s="14"/>
      <c r="Y15" s="14">
        <f>'Vf3'!AE3/'Vf3'!AL3</f>
        <v>0.64516129032258074</v>
      </c>
      <c r="Z15" s="14"/>
    </row>
    <row r="16" spans="1:26">
      <c r="A16" t="s">
        <v>149</v>
      </c>
      <c r="B16" t="s">
        <v>153</v>
      </c>
      <c r="C16" t="s">
        <v>151</v>
      </c>
      <c r="D16" t="s">
        <v>152</v>
      </c>
      <c r="E16">
        <v>3</v>
      </c>
      <c r="F16" t="s">
        <v>82</v>
      </c>
      <c r="G16" s="8"/>
      <c r="H16" s="14"/>
      <c r="I16" s="14"/>
      <c r="J16" s="14"/>
      <c r="K16" s="14"/>
      <c r="L16" s="14">
        <f>'Vf3'!L4/'Vf3'!K4</f>
        <v>0.6685393258426966</v>
      </c>
      <c r="M16" s="14">
        <f>'Vf3'!P4/'Vf3'!L4</f>
        <v>0.38235294117647062</v>
      </c>
      <c r="N16" s="14">
        <f>'Vf3'!P4/'Vf3'!AJ4</f>
        <v>1.2816901408450705</v>
      </c>
      <c r="O16" s="14">
        <f>'Vf3'!AD4/'Vf3'!AJ4</f>
        <v>0.6901408450704225</v>
      </c>
      <c r="P16" s="14">
        <f>'Vf3'!AF4/'Vf3'!AH4</f>
        <v>0.95454545454545447</v>
      </c>
      <c r="Q16" s="14">
        <f>'Vf3'!AE4/'Vf3'!AD4</f>
        <v>0.75510204081632648</v>
      </c>
      <c r="R16" s="14">
        <f>'Vf3'!AL4/'Vf3'!AJ4</f>
        <v>0.84507042253521125</v>
      </c>
      <c r="S16" s="14"/>
      <c r="T16" s="14"/>
      <c r="U16" s="14">
        <f>'Vf3'!AJ4/'Vf3'!AM4</f>
        <v>0.55038759689922478</v>
      </c>
      <c r="V16" s="14"/>
      <c r="W16" s="14">
        <f>'Vf3'!AL4/'Vf3'!AP4</f>
        <v>0.73170731707317072</v>
      </c>
      <c r="X16" s="14"/>
      <c r="Y16" s="14">
        <f>'Vf3'!AE4/'Vf3'!AL4</f>
        <v>0.6166666666666667</v>
      </c>
      <c r="Z16" s="14">
        <f>'Vf3'!L4/'Vf3'!I4</f>
        <v>0.40823327615780441</v>
      </c>
    </row>
    <row r="17" spans="1:26">
      <c r="A17" t="s">
        <v>149</v>
      </c>
      <c r="B17" t="s">
        <v>153</v>
      </c>
      <c r="C17" t="s">
        <v>151</v>
      </c>
      <c r="D17" t="s">
        <v>152</v>
      </c>
      <c r="E17">
        <v>4</v>
      </c>
      <c r="F17" t="s">
        <v>83</v>
      </c>
      <c r="G17" s="8"/>
      <c r="H17" s="14"/>
      <c r="I17" s="14"/>
      <c r="J17" s="14"/>
      <c r="K17" s="14"/>
      <c r="L17" s="14"/>
      <c r="M17" s="14">
        <f>'Vf3'!P5/'Vf3'!L5</f>
        <v>0.38518518518518519</v>
      </c>
      <c r="N17" s="14">
        <f>'Vf3'!P5/'Vf3'!AJ5</f>
        <v>1.1304347826086956</v>
      </c>
      <c r="O17" s="14">
        <f>'Vf3'!AD5/'Vf3'!AJ5</f>
        <v>0.98913043478260865</v>
      </c>
      <c r="P17" s="14">
        <f>'Vf3'!AF5/'Vf3'!AH5</f>
        <v>0.6842105263157896</v>
      </c>
      <c r="Q17" s="14">
        <f>'Vf3'!AE5/'Vf3'!AD5</f>
        <v>0.82417582417582413</v>
      </c>
      <c r="R17" s="14">
        <f>'Vf3'!AL5/'Vf3'!AJ5</f>
        <v>0.70652173913043481</v>
      </c>
      <c r="S17" s="14"/>
      <c r="T17" s="14"/>
      <c r="U17" s="14">
        <f>'Vf3'!AJ5/'Vf3'!AM5</f>
        <v>0.66187050359712241</v>
      </c>
      <c r="V17" s="14"/>
      <c r="W17" s="14">
        <f>'Vf3'!AL5/'Vf3'!AP5</f>
        <v>0.7303370786516854</v>
      </c>
      <c r="X17" s="14"/>
      <c r="Y17" s="14">
        <f>'Vf3'!AE5/'Vf3'!AL5</f>
        <v>1.1538461538461537</v>
      </c>
      <c r="Z17" s="14"/>
    </row>
    <row r="18" spans="1:26">
      <c r="A18" t="s">
        <v>149</v>
      </c>
      <c r="B18" t="s">
        <v>153</v>
      </c>
      <c r="C18" t="s">
        <v>151</v>
      </c>
      <c r="D18" t="s">
        <v>152</v>
      </c>
      <c r="E18">
        <v>5</v>
      </c>
      <c r="F18" t="s">
        <v>84</v>
      </c>
      <c r="G18" s="8"/>
      <c r="H18" s="14">
        <f>'Vf3'!I6/'Vf3'!H6</f>
        <v>0.86114494518879414</v>
      </c>
      <c r="I18" s="14"/>
      <c r="J18" s="14"/>
      <c r="K18" s="14"/>
      <c r="L18" s="14">
        <f>'Vf3'!L6/'Vf3'!K6</f>
        <v>0.64318181818181819</v>
      </c>
      <c r="M18" s="14">
        <f>'Vf3'!P6/'Vf3'!L6</f>
        <v>0.37809187279151946</v>
      </c>
      <c r="N18" s="14">
        <f>'Vf3'!P6/'Vf3'!AJ6</f>
        <v>1.1758241758241759</v>
      </c>
      <c r="O18" s="14">
        <f>'Vf3'!AD6/'Vf3'!AJ6</f>
        <v>0.81318681318681318</v>
      </c>
      <c r="P18" s="14">
        <f>'Vf3'!AF6/'Vf3'!AH6</f>
        <v>0.87096774193548399</v>
      </c>
      <c r="Q18" s="14">
        <f>'Vf3'!AE6/'Vf3'!AD6</f>
        <v>0.71621621621621623</v>
      </c>
      <c r="R18" s="14">
        <f>'Vf3'!AL6/'Vf3'!AJ6</f>
        <v>0.89010989010989017</v>
      </c>
      <c r="S18" s="14">
        <f>'Vf3'!AU6/'Vf3'!AM6</f>
        <v>0.94736842105263153</v>
      </c>
      <c r="T18" s="14">
        <f>'Vf3'!AQ6/'Vf3'!AM6</f>
        <v>1.0394736842105263</v>
      </c>
      <c r="U18" s="14">
        <f>'Vf3'!AJ6/'Vf3'!AM6</f>
        <v>0.59868421052631582</v>
      </c>
      <c r="V18" s="14">
        <f>'Vf3'!R6/'Vf3'!Q6</f>
        <v>0.39501779359430605</v>
      </c>
      <c r="W18" s="14">
        <f>'Vf3'!AL6/'Vf3'!AP6</f>
        <v>0.72972972972972971</v>
      </c>
      <c r="X18" s="14">
        <f>'Vf3'!AX6/'Vf3'!AW6</f>
        <v>0.81443298969072175</v>
      </c>
      <c r="Y18" s="14">
        <f>'Vf3'!AE6/'Vf3'!AL6</f>
        <v>0.65432098765432101</v>
      </c>
      <c r="Z18" s="14">
        <f>'Vf3'!L6/'Vf3'!I6</f>
        <v>0.40028288543140028</v>
      </c>
    </row>
    <row r="19" spans="1:26">
      <c r="A19" t="s">
        <v>149</v>
      </c>
      <c r="B19" t="s">
        <v>153</v>
      </c>
      <c r="C19" t="s">
        <v>151</v>
      </c>
      <c r="D19" t="s">
        <v>152</v>
      </c>
      <c r="E19">
        <v>6</v>
      </c>
      <c r="F19" t="s">
        <v>85</v>
      </c>
      <c r="G19" s="8"/>
      <c r="H19" s="14"/>
      <c r="I19" s="14"/>
      <c r="J19" s="14"/>
      <c r="K19" s="14"/>
      <c r="L19" s="14"/>
      <c r="M19" s="14">
        <f>'Vf3'!P7/'Vf3'!L7</f>
        <v>0.4605678233438486</v>
      </c>
      <c r="N19" s="14">
        <f>'Vf3'!P7/'Vf3'!AJ7</f>
        <v>1.5208333333333333</v>
      </c>
      <c r="O19" s="14">
        <f>'Vf3'!AD7/'Vf3'!AJ7</f>
        <v>0.96875000000000011</v>
      </c>
      <c r="P19" s="14">
        <f>'Vf3'!AF7/'Vf3'!AH7</f>
        <v>1.2205882352941175</v>
      </c>
      <c r="Q19" s="14">
        <f>'Vf3'!AE7/'Vf3'!AD7</f>
        <v>0.94623655913978488</v>
      </c>
      <c r="R19" s="14">
        <f>'Vf3'!AL7/'Vf3'!AJ7</f>
        <v>0.77083333333333337</v>
      </c>
      <c r="S19" s="14"/>
      <c r="T19" s="14"/>
      <c r="U19" s="14">
        <f>'Vf3'!AJ7/'Vf3'!AM7</f>
        <v>0.63576158940397354</v>
      </c>
      <c r="V19" s="14"/>
      <c r="W19" s="14">
        <f>'Vf3'!AL7/'Vf3'!AP7</f>
        <v>0.77894736842105261</v>
      </c>
      <c r="X19" s="14"/>
      <c r="Y19" s="14">
        <f>'Vf3'!AE7/'Vf3'!AL7</f>
        <v>1.1891891891891893</v>
      </c>
      <c r="Z19" s="14"/>
    </row>
    <row r="20" spans="1:26">
      <c r="A20" t="s">
        <v>149</v>
      </c>
      <c r="B20" t="s">
        <v>153</v>
      </c>
      <c r="C20" t="s">
        <v>151</v>
      </c>
      <c r="D20" t="s">
        <v>152</v>
      </c>
      <c r="E20">
        <v>7</v>
      </c>
      <c r="F20" t="s">
        <v>86</v>
      </c>
      <c r="G20" s="8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>
        <f>'Vf3'!AL8/'Vf3'!AJ8</f>
        <v>0.70833333333333337</v>
      </c>
      <c r="S20" s="14"/>
      <c r="T20" s="14">
        <f>'Vf3'!AQ8/'Vf3'!AM8</f>
        <v>0.98</v>
      </c>
      <c r="U20" s="14">
        <f>'Vf3'!AJ8/'Vf3'!AM8</f>
        <v>0.64</v>
      </c>
      <c r="V20" s="14"/>
      <c r="W20" s="14">
        <f>'Vf3'!AL8/'Vf3'!AP8</f>
        <v>0.74725274725274726</v>
      </c>
      <c r="X20" s="14"/>
      <c r="Y20" s="14"/>
      <c r="Z20" s="14"/>
    </row>
    <row r="21" spans="1:26">
      <c r="A21" t="s">
        <v>149</v>
      </c>
      <c r="B21" t="s">
        <v>153</v>
      </c>
      <c r="C21" t="s">
        <v>151</v>
      </c>
      <c r="D21" t="s">
        <v>152</v>
      </c>
      <c r="E21">
        <v>8</v>
      </c>
      <c r="F21" t="s">
        <v>87</v>
      </c>
      <c r="G21" s="8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</row>
    <row r="22" spans="1:26">
      <c r="A22" t="s">
        <v>149</v>
      </c>
      <c r="B22" t="s">
        <v>153</v>
      </c>
      <c r="C22" t="s">
        <v>151</v>
      </c>
      <c r="D22" t="s">
        <v>152</v>
      </c>
      <c r="E22">
        <v>9</v>
      </c>
      <c r="F22" t="s">
        <v>88</v>
      </c>
      <c r="G22" s="8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>
        <f>'Vf3'!AX10/'Vf3'!AW10</f>
        <v>0.83823529411764697</v>
      </c>
      <c r="Y22" s="14"/>
      <c r="Z22" s="14"/>
    </row>
    <row r="23" spans="1:26">
      <c r="F23" s="5" t="s">
        <v>154</v>
      </c>
      <c r="G23" s="5"/>
      <c r="H23" s="5">
        <f t="shared" ref="H23:Z23" si="8">COUNT(H14:H22)</f>
        <v>2</v>
      </c>
      <c r="I23" s="5"/>
      <c r="J23" s="5"/>
      <c r="K23" s="5"/>
      <c r="L23" s="5">
        <f t="shared" si="8"/>
        <v>3</v>
      </c>
      <c r="M23" s="5">
        <f t="shared" si="8"/>
        <v>6</v>
      </c>
      <c r="N23" s="5">
        <f t="shared" si="8"/>
        <v>6</v>
      </c>
      <c r="O23" s="5">
        <f t="shared" si="8"/>
        <v>6</v>
      </c>
      <c r="P23" s="5">
        <f t="shared" si="8"/>
        <v>6</v>
      </c>
      <c r="Q23" s="5">
        <f t="shared" si="8"/>
        <v>6</v>
      </c>
      <c r="R23" s="5">
        <f t="shared" si="8"/>
        <v>7</v>
      </c>
      <c r="S23" s="5">
        <f t="shared" si="8"/>
        <v>2</v>
      </c>
      <c r="T23" s="5">
        <f t="shared" si="8"/>
        <v>3</v>
      </c>
      <c r="U23" s="5">
        <f t="shared" si="8"/>
        <v>6</v>
      </c>
      <c r="V23" s="5">
        <f t="shared" si="8"/>
        <v>2</v>
      </c>
      <c r="W23" s="5">
        <f t="shared" si="8"/>
        <v>6</v>
      </c>
      <c r="X23" s="5">
        <f t="shared" si="8"/>
        <v>3</v>
      </c>
      <c r="Y23" s="5">
        <f t="shared" si="8"/>
        <v>6</v>
      </c>
      <c r="Z23" s="5">
        <f t="shared" si="8"/>
        <v>3</v>
      </c>
    </row>
    <row r="24" spans="1:26">
      <c r="F24" s="6" t="s">
        <v>155</v>
      </c>
      <c r="G24" s="5"/>
      <c r="H24" s="19">
        <f t="shared" ref="H24:Z24" si="9">AVERAGE(H14:H22)</f>
        <v>0.86847260063537024</v>
      </c>
      <c r="I24" s="19"/>
      <c r="J24" s="19"/>
      <c r="K24" s="19"/>
      <c r="L24" s="19">
        <f t="shared" si="9"/>
        <v>0.67580247284477279</v>
      </c>
      <c r="M24" s="19">
        <f t="shared" si="9"/>
        <v>0.40569548733494559</v>
      </c>
      <c r="N24" s="19">
        <f t="shared" si="9"/>
        <v>1.2902362325792838</v>
      </c>
      <c r="O24" s="19">
        <f t="shared" si="9"/>
        <v>0.85030407211529457</v>
      </c>
      <c r="P24" s="19">
        <f t="shared" si="9"/>
        <v>0.99808031545522813</v>
      </c>
      <c r="Q24" s="19">
        <f t="shared" si="9"/>
        <v>0.73000621526845599</v>
      </c>
      <c r="R24" s="19">
        <f t="shared" si="9"/>
        <v>0.75845498137785028</v>
      </c>
      <c r="S24" s="19">
        <f t="shared" si="9"/>
        <v>0.93652204836415365</v>
      </c>
      <c r="T24" s="19">
        <f t="shared" si="9"/>
        <v>0.99522996680891407</v>
      </c>
      <c r="U24" s="19">
        <f t="shared" si="9"/>
        <v>0.6236848843053403</v>
      </c>
      <c r="V24" s="19">
        <f t="shared" si="9"/>
        <v>0.37242055757453818</v>
      </c>
      <c r="W24" s="19">
        <f t="shared" si="9"/>
        <v>0.73993728761074473</v>
      </c>
      <c r="X24" s="19">
        <f t="shared" si="9"/>
        <v>0.83824574977520339</v>
      </c>
      <c r="Y24" s="19">
        <f t="shared" si="9"/>
        <v>0.82653071461315186</v>
      </c>
      <c r="Z24" s="19">
        <f t="shared" si="9"/>
        <v>0.41180558212817542</v>
      </c>
    </row>
    <row r="25" spans="1:26">
      <c r="F25" s="6" t="s">
        <v>156</v>
      </c>
      <c r="G25" s="5"/>
      <c r="H25" s="19">
        <f t="shared" ref="H25:Z25" si="10">STDEVP(H14:H22)</f>
        <v>7.3276554465760424E-3</v>
      </c>
      <c r="I25" s="19"/>
      <c r="J25" s="19"/>
      <c r="K25" s="19"/>
      <c r="L25" s="19">
        <f t="shared" si="10"/>
        <v>3.004207078009823E-2</v>
      </c>
      <c r="M25" s="19">
        <f t="shared" si="10"/>
        <v>4.8563424644339631E-2</v>
      </c>
      <c r="N25" s="19">
        <f t="shared" si="10"/>
        <v>0.20189665736807133</v>
      </c>
      <c r="O25" s="19">
        <f t="shared" si="10"/>
        <v>0.10378871805157341</v>
      </c>
      <c r="P25" s="19">
        <f t="shared" si="10"/>
        <v>0.18305166211633767</v>
      </c>
      <c r="Q25" s="19">
        <f t="shared" si="10"/>
        <v>0.13483960491158345</v>
      </c>
      <c r="R25" s="19">
        <f t="shared" si="10"/>
        <v>7.5571587447717026E-2</v>
      </c>
      <c r="S25" s="19">
        <f t="shared" si="10"/>
        <v>1.0846372688477879E-2</v>
      </c>
      <c r="T25" s="19">
        <f t="shared" si="10"/>
        <v>3.1787084074984789E-2</v>
      </c>
      <c r="U25" s="19">
        <f t="shared" si="10"/>
        <v>3.8457528123515064E-2</v>
      </c>
      <c r="V25" s="19">
        <f t="shared" si="10"/>
        <v>2.2597236019767899E-2</v>
      </c>
      <c r="W25" s="19">
        <f t="shared" si="10"/>
        <v>1.9034340724505262E-2</v>
      </c>
      <c r="X25" s="19">
        <f t="shared" si="10"/>
        <v>1.9447307101100538E-2</v>
      </c>
      <c r="Y25" s="19">
        <f t="shared" si="10"/>
        <v>0.24537745224783758</v>
      </c>
      <c r="Z25" s="19">
        <f t="shared" si="10"/>
        <v>1.1156358644781485E-2</v>
      </c>
    </row>
    <row r="26" spans="1:26">
      <c r="F26" s="6" t="s">
        <v>157</v>
      </c>
      <c r="G26" s="5"/>
      <c r="H26" s="19">
        <f t="shared" ref="H26:Z26" si="11">MIN(H14:H22)</f>
        <v>0.86114494518879414</v>
      </c>
      <c r="I26" s="19"/>
      <c r="J26" s="19"/>
      <c r="K26" s="19"/>
      <c r="L26" s="19">
        <f t="shared" si="11"/>
        <v>0.64318181818181819</v>
      </c>
      <c r="M26" s="19">
        <f t="shared" si="11"/>
        <v>0.3458904109589041</v>
      </c>
      <c r="N26" s="19">
        <f t="shared" si="11"/>
        <v>1.0412371134020619</v>
      </c>
      <c r="O26" s="19">
        <f t="shared" si="11"/>
        <v>0.6901408450704225</v>
      </c>
      <c r="P26" s="19">
        <f t="shared" si="11"/>
        <v>0.6842105263157896</v>
      </c>
      <c r="Q26" s="19">
        <f t="shared" si="11"/>
        <v>0.54794520547945214</v>
      </c>
      <c r="R26" s="19">
        <f t="shared" si="11"/>
        <v>0.66666666666666663</v>
      </c>
      <c r="S26" s="19">
        <f t="shared" si="11"/>
        <v>0.92567567567567577</v>
      </c>
      <c r="T26" s="19">
        <f t="shared" si="11"/>
        <v>0.96621621621621623</v>
      </c>
      <c r="U26" s="19">
        <f t="shared" si="11"/>
        <v>0.55038759689922478</v>
      </c>
      <c r="V26" s="19">
        <f t="shared" si="11"/>
        <v>0.34982332155477031</v>
      </c>
      <c r="W26" s="19">
        <f t="shared" si="11"/>
        <v>0.72164948453608246</v>
      </c>
      <c r="X26" s="19">
        <f t="shared" si="11"/>
        <v>0.81443298969072175</v>
      </c>
      <c r="Y26" s="19">
        <f t="shared" si="11"/>
        <v>0.6166666666666667</v>
      </c>
      <c r="Z26" s="19">
        <f t="shared" si="11"/>
        <v>0.40028288543140028</v>
      </c>
    </row>
    <row r="27" spans="1:26">
      <c r="F27" s="6" t="s">
        <v>158</v>
      </c>
      <c r="G27" s="5"/>
      <c r="H27" s="19">
        <f t="shared" ref="H27:Z27" si="12">MAX(H14:H22)</f>
        <v>0.87580025608194623</v>
      </c>
      <c r="I27" s="19"/>
      <c r="J27" s="19"/>
      <c r="K27" s="19"/>
      <c r="L27" s="19">
        <f t="shared" si="12"/>
        <v>0.71568627450980393</v>
      </c>
      <c r="M27" s="19">
        <f t="shared" si="12"/>
        <v>0.48208469055374592</v>
      </c>
      <c r="N27" s="19">
        <f t="shared" si="12"/>
        <v>1.5913978494623655</v>
      </c>
      <c r="O27" s="19">
        <f t="shared" si="12"/>
        <v>0.98913043478260865</v>
      </c>
      <c r="P27" s="19">
        <f t="shared" si="12"/>
        <v>1.2205882352941175</v>
      </c>
      <c r="Q27" s="19">
        <f t="shared" si="12"/>
        <v>0.94623655913978488</v>
      </c>
      <c r="R27" s="19">
        <f t="shared" si="12"/>
        <v>0.89010989010989017</v>
      </c>
      <c r="S27" s="19">
        <f t="shared" si="12"/>
        <v>0.94736842105263153</v>
      </c>
      <c r="T27" s="19">
        <f t="shared" si="12"/>
        <v>1.0394736842105263</v>
      </c>
      <c r="U27" s="19">
        <f t="shared" si="12"/>
        <v>0.66187050359712241</v>
      </c>
      <c r="V27" s="19">
        <f t="shared" si="12"/>
        <v>0.39501779359430605</v>
      </c>
      <c r="W27" s="19">
        <f t="shared" si="12"/>
        <v>0.77894736842105261</v>
      </c>
      <c r="X27" s="19">
        <f t="shared" si="12"/>
        <v>0.86206896551724144</v>
      </c>
      <c r="Y27" s="19">
        <f t="shared" si="12"/>
        <v>1.1891891891891893</v>
      </c>
      <c r="Z27" s="19">
        <f t="shared" si="12"/>
        <v>0.42690058479532161</v>
      </c>
    </row>
    <row r="28" spans="1:26">
      <c r="F28" s="6" t="s">
        <v>159</v>
      </c>
      <c r="G28" s="5"/>
      <c r="H28" s="19"/>
      <c r="I28" s="19"/>
      <c r="J28" s="19"/>
      <c r="K28" s="19"/>
      <c r="L28" s="19">
        <f t="shared" ref="L28:Z28" si="13">SKEW(L14:L22)</f>
        <v>0.8536897851525338</v>
      </c>
      <c r="M28" s="19">
        <f t="shared" si="13"/>
        <v>0.70676241281531227</v>
      </c>
      <c r="N28" s="19">
        <f t="shared" si="13"/>
        <v>0.51467517833773513</v>
      </c>
      <c r="O28" s="19">
        <f t="shared" si="13"/>
        <v>-2.0702284499615062E-2</v>
      </c>
      <c r="P28" s="19">
        <f t="shared" si="13"/>
        <v>-0.64331746386094468</v>
      </c>
      <c r="Q28" s="19">
        <f t="shared" si="13"/>
        <v>0.20483649088789199</v>
      </c>
      <c r="R28" s="19">
        <f t="shared" si="13"/>
        <v>0.79134100329287782</v>
      </c>
      <c r="S28" s="19"/>
      <c r="T28" s="19">
        <f t="shared" si="13"/>
        <v>1.4910012014361333</v>
      </c>
      <c r="U28" s="19">
        <f t="shared" si="13"/>
        <v>-1.26677503888706</v>
      </c>
      <c r="V28" s="19"/>
      <c r="W28" s="19">
        <f t="shared" si="13"/>
        <v>1.6921917890393585</v>
      </c>
      <c r="X28" s="19">
        <f t="shared" si="13"/>
        <v>1.9754165090819088E-3</v>
      </c>
      <c r="Y28" s="19">
        <f t="shared" si="13"/>
        <v>0.93334669479606269</v>
      </c>
      <c r="Z28" s="19">
        <f t="shared" si="13"/>
        <v>1.0960849073578089</v>
      </c>
    </row>
    <row r="29" spans="1:26">
      <c r="F29" s="6" t="s">
        <v>160</v>
      </c>
      <c r="G29" s="5"/>
      <c r="H29" s="19"/>
      <c r="I29" s="19"/>
      <c r="J29" s="19"/>
      <c r="K29" s="19"/>
      <c r="L29" s="19"/>
      <c r="M29" s="19">
        <f t="shared" ref="M29:Y29" si="14">KURT(M14:M22)</f>
        <v>-1.271527413162282</v>
      </c>
      <c r="N29" s="19">
        <f t="shared" si="14"/>
        <v>-1.6505310466335192</v>
      </c>
      <c r="O29" s="19">
        <f t="shared" si="14"/>
        <v>-1.0283311006867306</v>
      </c>
      <c r="P29" s="19">
        <f t="shared" si="14"/>
        <v>-0.58837649228024791</v>
      </c>
      <c r="Q29" s="19">
        <f t="shared" si="14"/>
        <v>-0.74428938639505926</v>
      </c>
      <c r="R29" s="19">
        <f t="shared" si="14"/>
        <v>-0.74174993035593495</v>
      </c>
      <c r="S29" s="19"/>
      <c r="T29" s="19"/>
      <c r="U29" s="19">
        <f t="shared" si="14"/>
        <v>0.96927865451306783</v>
      </c>
      <c r="V29" s="19"/>
      <c r="W29" s="19">
        <f t="shared" si="14"/>
        <v>2.8396097729354004</v>
      </c>
      <c r="X29" s="19"/>
      <c r="Y29" s="19">
        <f t="shared" si="14"/>
        <v>-1.8339451089872689</v>
      </c>
      <c r="Z29" s="19"/>
    </row>
    <row r="30" spans="1:26">
      <c r="F30" s="6" t="s">
        <v>161</v>
      </c>
      <c r="G30" s="5"/>
      <c r="H30" s="19">
        <f t="shared" ref="H30:Z30" si="15">VARP(H14:H22)</f>
        <v>5.3694534343735537E-5</v>
      </c>
      <c r="I30" s="19"/>
      <c r="J30" s="19"/>
      <c r="K30" s="19"/>
      <c r="L30" s="19">
        <f t="shared" si="15"/>
        <v>9.0252601675643181E-4</v>
      </c>
      <c r="M30" s="19">
        <f t="shared" si="15"/>
        <v>2.3584062131864541E-3</v>
      </c>
      <c r="N30" s="19">
        <f t="shared" si="15"/>
        <v>4.0762260256400396E-2</v>
      </c>
      <c r="O30" s="19">
        <f t="shared" si="15"/>
        <v>1.0772097994789002E-2</v>
      </c>
      <c r="P30" s="19">
        <f t="shared" si="15"/>
        <v>3.3507911003553853E-2</v>
      </c>
      <c r="Q30" s="19">
        <f t="shared" si="15"/>
        <v>1.8181719052711917E-2</v>
      </c>
      <c r="R30" s="19">
        <f t="shared" si="15"/>
        <v>5.7110648293679407E-3</v>
      </c>
      <c r="S30" s="19">
        <f t="shared" si="15"/>
        <v>1.1764380049735885E-4</v>
      </c>
      <c r="T30" s="19">
        <f t="shared" si="15"/>
        <v>1.0104187139901516E-3</v>
      </c>
      <c r="U30" s="19">
        <f t="shared" si="15"/>
        <v>1.4789814693709521E-3</v>
      </c>
      <c r="V30" s="19">
        <f t="shared" si="15"/>
        <v>5.1063507573309574E-4</v>
      </c>
      <c r="W30" s="19">
        <f t="shared" si="15"/>
        <v>3.6230612681655943E-4</v>
      </c>
      <c r="X30" s="19">
        <f t="shared" si="15"/>
        <v>3.7819775348451543E-4</v>
      </c>
      <c r="Y30" s="19">
        <f t="shared" si="15"/>
        <v>6.0210094071639811E-2</v>
      </c>
      <c r="Z30" s="19">
        <f t="shared" si="15"/>
        <v>1.2446433821099056E-4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4</vt:i4>
      </vt:variant>
      <vt:variant>
        <vt:lpstr>Pojmenované oblasti</vt:lpstr>
      </vt:variant>
      <vt:variant>
        <vt:i4>3</vt:i4>
      </vt:variant>
    </vt:vector>
  </HeadingPairs>
  <TitlesOfParts>
    <vt:vector size="7" baseType="lpstr">
      <vt:lpstr>V1</vt:lpstr>
      <vt:lpstr>Vf3</vt:lpstr>
      <vt:lpstr>List3</vt:lpstr>
      <vt:lpstr>poměry.md</vt:lpstr>
      <vt:lpstr>List3!javoříčkoV_1</vt:lpstr>
      <vt:lpstr>List3!javoříčkoV_1aV_f3_zuby</vt:lpstr>
      <vt:lpstr>List3!javoříčkoV_f3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 Trávníčková</dc:creator>
  <cp:lastModifiedBy>Eva Trávníčková</cp:lastModifiedBy>
  <dcterms:created xsi:type="dcterms:W3CDTF">2015-11-11T11:26:09Z</dcterms:created>
  <dcterms:modified xsi:type="dcterms:W3CDTF">2016-07-20T07:43:25Z</dcterms:modified>
</cp:coreProperties>
</file>